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/>
  <bookViews>
    <workbookView xWindow="-15" yWindow="4140" windowWidth="19260" windowHeight="4200" tabRatio="946"/>
  </bookViews>
  <sheets>
    <sheet name="国体1次" sheetId="18" r:id="rId1"/>
    <sheet name="振込票貼付用紙1" sheetId="55" r:id="rId2"/>
    <sheet name="所属コード" sheetId="5" state="hidden" r:id="rId3"/>
    <sheet name="所属地コード" sheetId="6" state="hidden" r:id="rId4"/>
  </sheets>
  <externalReferences>
    <externalReference r:id="rId5"/>
  </externalReferences>
  <definedNames>
    <definedName name="_xlnm._FilterDatabase" localSheetId="0" hidden="1">国体1次!$E$6:$AN$6</definedName>
    <definedName name="_xlnm._FilterDatabase" localSheetId="2" hidden="1">所属コード!$B$1:$D$69</definedName>
    <definedName name="_xlnm._FilterDatabase" localSheetId="3" hidden="1">所属地コード!$B$1:$B$13</definedName>
    <definedName name="_xlnm.Print_Area" localSheetId="0">国体1次!$E$1:$AW$116</definedName>
    <definedName name="_xlnm.Print_Area" localSheetId="1">振込票貼付用紙1!$A$1:$J$49</definedName>
    <definedName name="_xlnm.Print_Titles" localSheetId="0">国体1次!$6:$6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  <definedName name="登録日" localSheetId="1">[1]学校データ!#REF!</definedName>
    <definedName name="登録日">[1]学校データ!#REF!</definedName>
  </definedNames>
  <calcPr calcId="125725"/>
</workbook>
</file>

<file path=xl/calcChain.xml><?xml version="1.0" encoding="utf-8"?>
<calcChain xmlns="http://schemas.openxmlformats.org/spreadsheetml/2006/main">
  <c r="G7" i="55"/>
  <c r="C7"/>
  <c r="C5"/>
  <c r="V117" i="18" l="1"/>
  <c r="V118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7"/>
  <c r="N117"/>
  <c r="N118"/>
  <c r="L15" l="1"/>
  <c r="L97"/>
  <c r="L68"/>
  <c r="L114"/>
  <c r="L105"/>
  <c r="L81"/>
  <c r="L104"/>
  <c r="L107"/>
  <c r="H13"/>
  <c r="L20"/>
  <c r="L8"/>
  <c r="L78"/>
  <c r="L70"/>
  <c r="L61"/>
  <c r="L35"/>
  <c r="L9"/>
  <c r="L49"/>
  <c r="L30"/>
  <c r="L21"/>
  <c r="H41"/>
  <c r="H9"/>
  <c r="L96"/>
  <c r="L80"/>
  <c r="H75"/>
  <c r="L72"/>
  <c r="H67"/>
  <c r="L48"/>
  <c r="L40"/>
  <c r="H27"/>
  <c r="H11"/>
  <c r="H111"/>
  <c r="H97"/>
  <c r="H87"/>
  <c r="H71"/>
  <c r="H85"/>
  <c r="H69"/>
  <c r="H45"/>
  <c r="H26"/>
  <c r="H12"/>
  <c r="H96"/>
  <c r="H90"/>
  <c r="H82"/>
  <c r="H64"/>
  <c r="H48"/>
  <c r="H40"/>
  <c r="H32"/>
  <c r="H16"/>
  <c r="H108"/>
  <c r="H104"/>
  <c r="H100"/>
  <c r="H98"/>
  <c r="H93"/>
  <c r="H79"/>
  <c r="H77"/>
  <c r="H47"/>
  <c r="H39"/>
  <c r="H29"/>
  <c r="H15"/>
  <c r="L11"/>
  <c r="L116"/>
  <c r="L113"/>
  <c r="L110"/>
  <c r="L106"/>
  <c r="L100"/>
  <c r="L95"/>
  <c r="L93"/>
  <c r="L92"/>
  <c r="L91"/>
  <c r="L85"/>
  <c r="L84"/>
  <c r="L75"/>
  <c r="L67"/>
  <c r="L66"/>
  <c r="L55"/>
  <c r="L47"/>
  <c r="L46"/>
  <c r="L45"/>
  <c r="L43"/>
  <c r="L41"/>
  <c r="L39"/>
  <c r="L33"/>
  <c r="L32"/>
  <c r="L31"/>
  <c r="L29"/>
  <c r="L27"/>
  <c r="L23"/>
  <c r="L19"/>
  <c r="L13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M7"/>
  <c r="B109"/>
  <c r="BH96"/>
  <c r="M92"/>
  <c r="BH93"/>
  <c r="BH92"/>
  <c r="B89"/>
  <c r="BH88"/>
  <c r="B86"/>
  <c r="BH87"/>
  <c r="BH85"/>
  <c r="BH83"/>
  <c r="B81"/>
  <c r="M80"/>
  <c r="BH81"/>
  <c r="B76"/>
  <c r="B70"/>
  <c r="M69"/>
  <c r="B66"/>
  <c r="B59"/>
  <c r="M57"/>
  <c r="M53"/>
  <c r="B51"/>
  <c r="BH51"/>
  <c r="B47"/>
  <c r="BI47"/>
  <c r="B43"/>
  <c r="M41"/>
  <c r="B39"/>
  <c r="BI39"/>
  <c r="M37"/>
  <c r="B35"/>
  <c r="BI35"/>
  <c r="BI33"/>
  <c r="BI30"/>
  <c r="B28"/>
  <c r="B27"/>
  <c r="BI26"/>
  <c r="M25"/>
  <c r="B23"/>
  <c r="BI22"/>
  <c r="M21"/>
  <c r="B15"/>
  <c r="BI14"/>
  <c r="M13"/>
  <c r="BI10"/>
  <c r="M9"/>
  <c r="AR7"/>
  <c r="AU7"/>
  <c r="AR8"/>
  <c r="AU8"/>
  <c r="AU114"/>
  <c r="AU113"/>
  <c r="AR112"/>
  <c r="AU112"/>
  <c r="AR111"/>
  <c r="AU111"/>
  <c r="AR110"/>
  <c r="AU110"/>
  <c r="AR109"/>
  <c r="AU109"/>
  <c r="AR108"/>
  <c r="AS108" s="1"/>
  <c r="AT108" s="1"/>
  <c r="AU108"/>
  <c r="AR107"/>
  <c r="AU107"/>
  <c r="AR106"/>
  <c r="AU106"/>
  <c r="AR105"/>
  <c r="AS105" s="1"/>
  <c r="AU105"/>
  <c r="AR104"/>
  <c r="AS104" s="1"/>
  <c r="AT104" s="1"/>
  <c r="AU104"/>
  <c r="AR103"/>
  <c r="AU103"/>
  <c r="AR102"/>
  <c r="AU102"/>
  <c r="AR101"/>
  <c r="AU101"/>
  <c r="AR100"/>
  <c r="AS100" s="1"/>
  <c r="AT100" s="1"/>
  <c r="AU100"/>
  <c r="AR99"/>
  <c r="AU99"/>
  <c r="AR98"/>
  <c r="AU98"/>
  <c r="AR97"/>
  <c r="AS97" s="1"/>
  <c r="AU97"/>
  <c r="AR96"/>
  <c r="AS96" s="1"/>
  <c r="AT96" s="1"/>
  <c r="AU96"/>
  <c r="AR95"/>
  <c r="AU95"/>
  <c r="AR94"/>
  <c r="AU94"/>
  <c r="AR93"/>
  <c r="AU93"/>
  <c r="AR92"/>
  <c r="AS92" s="1"/>
  <c r="AT92" s="1"/>
  <c r="AU92"/>
  <c r="AR91"/>
  <c r="AU91"/>
  <c r="AU90"/>
  <c r="AU89"/>
  <c r="AU88"/>
  <c r="AU87"/>
  <c r="AU86"/>
  <c r="AR85"/>
  <c r="AS85" s="1"/>
  <c r="AT85" s="1"/>
  <c r="AU85"/>
  <c r="AR84"/>
  <c r="AS84" s="1"/>
  <c r="AU84"/>
  <c r="AR83"/>
  <c r="AS83" s="1"/>
  <c r="AU83"/>
  <c r="AR82"/>
  <c r="AU82"/>
  <c r="AR81"/>
  <c r="AS81" s="1"/>
  <c r="AT81" s="1"/>
  <c r="AU81"/>
  <c r="AR80"/>
  <c r="AU80"/>
  <c r="AR79"/>
  <c r="AU79"/>
  <c r="AR78"/>
  <c r="AU78"/>
  <c r="AU74"/>
  <c r="AU73"/>
  <c r="AR72"/>
  <c r="AS72" s="1"/>
  <c r="AU72"/>
  <c r="AR71"/>
  <c r="AS71" s="1"/>
  <c r="AU71"/>
  <c r="AR70"/>
  <c r="AU70"/>
  <c r="AR69"/>
  <c r="AU69"/>
  <c r="AR68"/>
  <c r="AU68"/>
  <c r="AR67"/>
  <c r="AU67"/>
  <c r="AR66"/>
  <c r="AU66"/>
  <c r="AR65"/>
  <c r="AU65"/>
  <c r="AR64"/>
  <c r="AU64"/>
  <c r="AR63"/>
  <c r="AS63" s="1"/>
  <c r="AU63"/>
  <c r="AR62"/>
  <c r="AS62" s="1"/>
  <c r="AT62" s="1"/>
  <c r="AU62"/>
  <c r="AR61"/>
  <c r="AU61"/>
  <c r="AR60"/>
  <c r="AU60"/>
  <c r="AR59"/>
  <c r="AS59" s="1"/>
  <c r="AT59" s="1"/>
  <c r="AU59"/>
  <c r="AR58"/>
  <c r="AS58" s="1"/>
  <c r="AU58"/>
  <c r="AR57"/>
  <c r="AS57" s="1"/>
  <c r="AU57"/>
  <c r="AU56"/>
  <c r="AU55"/>
  <c r="AU46"/>
  <c r="AU45"/>
  <c r="AU44"/>
  <c r="AU43"/>
  <c r="AU42"/>
  <c r="AU41"/>
  <c r="AU40"/>
  <c r="AU39"/>
  <c r="AU38"/>
  <c r="AU37"/>
  <c r="AU36"/>
  <c r="AR30"/>
  <c r="AU30"/>
  <c r="AR29"/>
  <c r="AU29"/>
  <c r="AR28"/>
  <c r="AS28" s="1"/>
  <c r="AU28"/>
  <c r="AR27"/>
  <c r="AS27" s="1"/>
  <c r="AU27"/>
  <c r="AR26"/>
  <c r="AS26" s="1"/>
  <c r="AT26" s="1"/>
  <c r="AU26"/>
  <c r="AR25"/>
  <c r="AS25" s="1"/>
  <c r="AT25" s="1"/>
  <c r="AU25"/>
  <c r="AR24"/>
  <c r="AU24"/>
  <c r="AR23"/>
  <c r="AU23"/>
  <c r="AR22"/>
  <c r="AS22" s="1"/>
  <c r="AT22" s="1"/>
  <c r="AU22"/>
  <c r="AR21"/>
  <c r="AS21" s="1"/>
  <c r="AU21"/>
  <c r="AR20"/>
  <c r="AU20"/>
  <c r="AR19"/>
  <c r="AU19"/>
  <c r="AR18"/>
  <c r="AS18" s="1"/>
  <c r="AT18" s="1"/>
  <c r="AU18"/>
  <c r="AR17"/>
  <c r="AU17"/>
  <c r="AR16"/>
  <c r="AU16"/>
  <c r="AR15"/>
  <c r="AS15" s="1"/>
  <c r="AU15"/>
  <c r="AR14"/>
  <c r="AU14"/>
  <c r="AR13"/>
  <c r="AS13" s="1"/>
  <c r="AT13" s="1"/>
  <c r="AU13"/>
  <c r="AR12"/>
  <c r="AU12"/>
  <c r="AR11"/>
  <c r="AS11" s="1"/>
  <c r="AT11" s="1"/>
  <c r="AU11"/>
  <c r="AR10"/>
  <c r="AS10" s="1"/>
  <c r="AU10"/>
  <c r="AR9"/>
  <c r="AU9"/>
  <c r="AR116"/>
  <c r="AU116"/>
  <c r="AR31"/>
  <c r="AU31"/>
  <c r="AR115"/>
  <c r="AU115"/>
  <c r="AR114"/>
  <c r="AS114" s="1"/>
  <c r="AT114" s="1"/>
  <c r="AR113"/>
  <c r="AS113" s="1"/>
  <c r="AT113" s="1"/>
  <c r="AR90"/>
  <c r="AR89"/>
  <c r="AS89" s="1"/>
  <c r="AT89" s="1"/>
  <c r="AR88"/>
  <c r="AS88" s="1"/>
  <c r="AT88" s="1"/>
  <c r="AR87"/>
  <c r="AR86"/>
  <c r="AS86" s="1"/>
  <c r="AT86" s="1"/>
  <c r="AR77"/>
  <c r="AS77" s="1"/>
  <c r="AU77"/>
  <c r="AR76"/>
  <c r="AU76"/>
  <c r="AR75"/>
  <c r="AU75"/>
  <c r="AR74"/>
  <c r="AR73"/>
  <c r="AR56"/>
  <c r="AR55"/>
  <c r="AS55" s="1"/>
  <c r="AR54"/>
  <c r="AU54"/>
  <c r="AR53"/>
  <c r="AU53"/>
  <c r="AR52"/>
  <c r="AU52"/>
  <c r="AR51"/>
  <c r="AS51" s="1"/>
  <c r="AU51"/>
  <c r="AR50"/>
  <c r="AS50" s="1"/>
  <c r="AT50" s="1"/>
  <c r="AU50"/>
  <c r="AR49"/>
  <c r="AS49" s="1"/>
  <c r="AU49"/>
  <c r="AR48"/>
  <c r="AU48"/>
  <c r="AR47"/>
  <c r="AS47" s="1"/>
  <c r="AU47"/>
  <c r="AR46"/>
  <c r="AR45"/>
  <c r="AR44"/>
  <c r="AR43"/>
  <c r="AS43" s="1"/>
  <c r="AT43" s="1"/>
  <c r="AR42"/>
  <c r="AR41"/>
  <c r="AR40"/>
  <c r="AR39"/>
  <c r="AS39" s="1"/>
  <c r="AR38"/>
  <c r="AR37"/>
  <c r="AR36"/>
  <c r="AR35"/>
  <c r="AS35" s="1"/>
  <c r="AT35" s="1"/>
  <c r="AU35"/>
  <c r="AR34"/>
  <c r="AS34" s="1"/>
  <c r="AT34" s="1"/>
  <c r="AU34"/>
  <c r="AR33"/>
  <c r="AS33" s="1"/>
  <c r="AT33" s="1"/>
  <c r="AU33"/>
  <c r="AR32"/>
  <c r="AU32"/>
  <c r="AS8"/>
  <c r="AT8" s="1"/>
  <c r="AS94"/>
  <c r="AT94" s="1"/>
  <c r="AS98"/>
  <c r="AT98" s="1"/>
  <c r="AS106"/>
  <c r="AT106" s="1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7"/>
  <c r="Z106"/>
  <c r="Z107"/>
  <c r="Z108"/>
  <c r="Z109"/>
  <c r="Z110"/>
  <c r="Z111"/>
  <c r="Z112"/>
  <c r="Z113"/>
  <c r="Z114"/>
  <c r="Z115"/>
  <c r="Z116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AJ11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Z7"/>
  <c r="Z8"/>
  <c r="BH94"/>
  <c r="BI17"/>
  <c r="BI25"/>
  <c r="BI46" l="1"/>
  <c r="BI82"/>
  <c r="L17"/>
  <c r="L38"/>
  <c r="L63"/>
  <c r="L90"/>
  <c r="BH58"/>
  <c r="L14"/>
  <c r="L69"/>
  <c r="L87"/>
  <c r="L59"/>
  <c r="L94"/>
  <c r="L57"/>
  <c r="L83"/>
  <c r="H83"/>
  <c r="L79"/>
  <c r="L86"/>
  <c r="L108"/>
  <c r="L7"/>
  <c r="H89"/>
  <c r="B80"/>
  <c r="L98"/>
  <c r="L12"/>
  <c r="L37"/>
  <c r="L52"/>
  <c r="H53"/>
  <c r="L88"/>
  <c r="L82"/>
  <c r="L102"/>
  <c r="BI84"/>
  <c r="L112"/>
  <c r="L115"/>
  <c r="H106"/>
  <c r="BH105"/>
  <c r="H103"/>
  <c r="BH109"/>
  <c r="H95"/>
  <c r="BH95"/>
  <c r="L99"/>
  <c r="H92"/>
  <c r="H81"/>
  <c r="H84"/>
  <c r="L89"/>
  <c r="BH62"/>
  <c r="BI34"/>
  <c r="BI13"/>
  <c r="L24"/>
  <c r="L71"/>
  <c r="BH66"/>
  <c r="BH54"/>
  <c r="L60"/>
  <c r="H49"/>
  <c r="L111"/>
  <c r="H110"/>
  <c r="BH111"/>
  <c r="L103"/>
  <c r="B85"/>
  <c r="M45"/>
  <c r="M89"/>
  <c r="B45"/>
  <c r="B90"/>
  <c r="BI8"/>
  <c r="L22"/>
  <c r="L28"/>
  <c r="L65"/>
  <c r="L36"/>
  <c r="BI36"/>
  <c r="L76"/>
  <c r="H35"/>
  <c r="BG89"/>
  <c r="BI89" s="1"/>
  <c r="BG117"/>
  <c r="BI117" s="1"/>
  <c r="BG12"/>
  <c r="BG20"/>
  <c r="BG37"/>
  <c r="BG41"/>
  <c r="BG45"/>
  <c r="BG71"/>
  <c r="BH71" s="1"/>
  <c r="BG8"/>
  <c r="BG55"/>
  <c r="BI55" s="1"/>
  <c r="BG75"/>
  <c r="BG77"/>
  <c r="BH77" s="1"/>
  <c r="BG107"/>
  <c r="BI107" s="1"/>
  <c r="AS40"/>
  <c r="AT40" s="1"/>
  <c r="BG9"/>
  <c r="BG103"/>
  <c r="BI103" s="1"/>
  <c r="BG113"/>
  <c r="BI113" s="1"/>
  <c r="AT23"/>
  <c r="AS23"/>
  <c r="BG23"/>
  <c r="BG95"/>
  <c r="BG51"/>
  <c r="BI51" s="1"/>
  <c r="BG100"/>
  <c r="BG26"/>
  <c r="BH26" s="1"/>
  <c r="AS19"/>
  <c r="AT19" s="1"/>
  <c r="BG50"/>
  <c r="BG54"/>
  <c r="BG115"/>
  <c r="BI115" s="1"/>
  <c r="BG69"/>
  <c r="BG70"/>
  <c r="BG110"/>
  <c r="BG112"/>
  <c r="BI112" s="1"/>
  <c r="AI117"/>
  <c r="BG91"/>
  <c r="BI91" s="1"/>
  <c r="BG18"/>
  <c r="BH18" s="1"/>
  <c r="AT47"/>
  <c r="AS102"/>
  <c r="AT102" s="1"/>
  <c r="AS69"/>
  <c r="AT69" s="1"/>
  <c r="AS54"/>
  <c r="AT54" s="1"/>
  <c r="AS44"/>
  <c r="AT44" s="1"/>
  <c r="AS20"/>
  <c r="AT20" s="1"/>
  <c r="BG34"/>
  <c r="BG39"/>
  <c r="BH39" s="1"/>
  <c r="BG43"/>
  <c r="BH43" s="1"/>
  <c r="BG47"/>
  <c r="BH47" s="1"/>
  <c r="BG49"/>
  <c r="BG87"/>
  <c r="BG90"/>
  <c r="BG13"/>
  <c r="BG14"/>
  <c r="BH14" s="1"/>
  <c r="BG19"/>
  <c r="BG21"/>
  <c r="BG25"/>
  <c r="BH25" s="1"/>
  <c r="BG82"/>
  <c r="BG86"/>
  <c r="BG99"/>
  <c r="BI99" s="1"/>
  <c r="BG48"/>
  <c r="BG88"/>
  <c r="AT21"/>
  <c r="AS36"/>
  <c r="AT36" s="1"/>
  <c r="AS12"/>
  <c r="AT12" s="1"/>
  <c r="BG33"/>
  <c r="BH33" s="1"/>
  <c r="BG57"/>
  <c r="BG16"/>
  <c r="BG29"/>
  <c r="BG30"/>
  <c r="BH30" s="1"/>
  <c r="BG60"/>
  <c r="BG61"/>
  <c r="BI61" s="1"/>
  <c r="BG67"/>
  <c r="BI67" s="1"/>
  <c r="BG84"/>
  <c r="AS61"/>
  <c r="AT61" s="1"/>
  <c r="AS30"/>
  <c r="AT30" s="1"/>
  <c r="BG42"/>
  <c r="BG10"/>
  <c r="BH10" s="1"/>
  <c r="BG27"/>
  <c r="BG62"/>
  <c r="AT71"/>
  <c r="AS87"/>
  <c r="AT87" s="1"/>
  <c r="AS74"/>
  <c r="AT74" s="1"/>
  <c r="AS46"/>
  <c r="AT46" s="1"/>
  <c r="AS42"/>
  <c r="AT42" s="1"/>
  <c r="BG35"/>
  <c r="BH35" s="1"/>
  <c r="BG52"/>
  <c r="BI87"/>
  <c r="BG11"/>
  <c r="BG17"/>
  <c r="BH17" s="1"/>
  <c r="BG22"/>
  <c r="BH22" s="1"/>
  <c r="BG58"/>
  <c r="BI58" s="1"/>
  <c r="BG64"/>
  <c r="BG65"/>
  <c r="BI65" s="1"/>
  <c r="BG93"/>
  <c r="BG97"/>
  <c r="BH97" s="1"/>
  <c r="BG102"/>
  <c r="BI102" s="1"/>
  <c r="BG108"/>
  <c r="AS56"/>
  <c r="AT56" s="1"/>
  <c r="BG46"/>
  <c r="BG72"/>
  <c r="BG105"/>
  <c r="BH107"/>
  <c r="AT83"/>
  <c r="AT51"/>
  <c r="AT27"/>
  <c r="AT10"/>
  <c r="AS76"/>
  <c r="AT76" s="1"/>
  <c r="AS68"/>
  <c r="AT68" s="1"/>
  <c r="AS38"/>
  <c r="AT38" s="1"/>
  <c r="BG36"/>
  <c r="BG44"/>
  <c r="BG53"/>
  <c r="BI53" s="1"/>
  <c r="BG76"/>
  <c r="BI76" s="1"/>
  <c r="BG32"/>
  <c r="BG24"/>
  <c r="BH24" s="1"/>
  <c r="AT28"/>
  <c r="BG66"/>
  <c r="BG79"/>
  <c r="BG80"/>
  <c r="BI80" s="1"/>
  <c r="BG81"/>
  <c r="BI81" s="1"/>
  <c r="BG94"/>
  <c r="BH99"/>
  <c r="BG106"/>
  <c r="BG109"/>
  <c r="BG111"/>
  <c r="BI111" s="1"/>
  <c r="AS79"/>
  <c r="AT79" s="1"/>
  <c r="AS75"/>
  <c r="AT75" s="1"/>
  <c r="AS64"/>
  <c r="AT64" s="1"/>
  <c r="AS60"/>
  <c r="AT60" s="1"/>
  <c r="AS52"/>
  <c r="AT52" s="1"/>
  <c r="BG38"/>
  <c r="AT57"/>
  <c r="AT49"/>
  <c r="AS112"/>
  <c r="AT112" s="1"/>
  <c r="AS90"/>
  <c r="AT90" s="1"/>
  <c r="AS78"/>
  <c r="AT78" s="1"/>
  <c r="AS73"/>
  <c r="AT73" s="1"/>
  <c r="AS66"/>
  <c r="AT66" s="1"/>
  <c r="AT58"/>
  <c r="AS53"/>
  <c r="AT53" s="1"/>
  <c r="AS48"/>
  <c r="AT48" s="1"/>
  <c r="AS45"/>
  <c r="AT45" s="1"/>
  <c r="AS37"/>
  <c r="AT37" s="1"/>
  <c r="AS32"/>
  <c r="AT32" s="1"/>
  <c r="AS29"/>
  <c r="AT29" s="1"/>
  <c r="AS24"/>
  <c r="AT24" s="1"/>
  <c r="AS16"/>
  <c r="AT16" s="1"/>
  <c r="AS14"/>
  <c r="AT14" s="1"/>
  <c r="BG114"/>
  <c r="BI114" s="1"/>
  <c r="BG116"/>
  <c r="BI116" s="1"/>
  <c r="BG15"/>
  <c r="BG28"/>
  <c r="BH28" s="1"/>
  <c r="BG59"/>
  <c r="BI59" s="1"/>
  <c r="BG83"/>
  <c r="BI83" s="1"/>
  <c r="BG85"/>
  <c r="BI85" s="1"/>
  <c r="BG92"/>
  <c r="BI92" s="1"/>
  <c r="BG96"/>
  <c r="BG98"/>
  <c r="BI98" s="1"/>
  <c r="BG101"/>
  <c r="BI101" s="1"/>
  <c r="BG104"/>
  <c r="BG7"/>
  <c r="BI71"/>
  <c r="AS110"/>
  <c r="AT110" s="1"/>
  <c r="AS41"/>
  <c r="AT41" s="1"/>
  <c r="AS17"/>
  <c r="AT17" s="1"/>
  <c r="AS9"/>
  <c r="AT9" s="1"/>
  <c r="BG40"/>
  <c r="BG56"/>
  <c r="BH84"/>
  <c r="AT63"/>
  <c r="AT55"/>
  <c r="AT39"/>
  <c r="AT15"/>
  <c r="AS65"/>
  <c r="AT65" s="1"/>
  <c r="AS31"/>
  <c r="AT31" s="1"/>
  <c r="BH117"/>
  <c r="AS7"/>
  <c r="AT7" s="1"/>
  <c r="BI44"/>
  <c r="L58"/>
  <c r="L73"/>
  <c r="M73"/>
  <c r="BI18"/>
  <c r="BH55"/>
  <c r="L25"/>
  <c r="L34"/>
  <c r="L44"/>
  <c r="L51"/>
  <c r="L56"/>
  <c r="H33"/>
  <c r="H43"/>
  <c r="H61"/>
  <c r="H65"/>
  <c r="H24"/>
  <c r="H74"/>
  <c r="BH72"/>
  <c r="L54"/>
  <c r="BI43"/>
  <c r="L18"/>
  <c r="L77"/>
  <c r="H17"/>
  <c r="B73"/>
  <c r="BI75"/>
  <c r="BH75"/>
  <c r="H63"/>
  <c r="L50"/>
  <c r="L62"/>
  <c r="M61"/>
  <c r="BH59"/>
  <c r="BI41"/>
  <c r="BI79"/>
  <c r="BH67"/>
  <c r="L64"/>
  <c r="H25"/>
  <c r="H37"/>
  <c r="H59"/>
  <c r="H56"/>
  <c r="B62"/>
  <c r="M20"/>
  <c r="H8"/>
  <c r="BH76"/>
  <c r="L53"/>
  <c r="L10"/>
  <c r="H58"/>
  <c r="H72"/>
  <c r="H73"/>
  <c r="M52"/>
  <c r="M29"/>
  <c r="B18"/>
  <c r="B63"/>
  <c r="B22"/>
  <c r="B52"/>
  <c r="B56"/>
  <c r="B36"/>
  <c r="B44"/>
  <c r="M85"/>
  <c r="B105"/>
  <c r="B111"/>
  <c r="M107"/>
  <c r="B20"/>
  <c r="B97"/>
  <c r="B83"/>
  <c r="B74"/>
  <c r="B34"/>
  <c r="B12"/>
  <c r="B38"/>
  <c r="M77"/>
  <c r="B31"/>
  <c r="M76"/>
  <c r="BI24"/>
  <c r="M104"/>
  <c r="B26"/>
  <c r="B48"/>
  <c r="B75"/>
  <c r="B79"/>
  <c r="B91"/>
  <c r="M99"/>
  <c r="B107"/>
  <c r="B10"/>
  <c r="M14"/>
  <c r="B40"/>
  <c r="B8"/>
  <c r="B68"/>
  <c r="B84"/>
  <c r="B88"/>
  <c r="B96"/>
  <c r="B112"/>
  <c r="M44"/>
  <c r="M83"/>
  <c r="B87"/>
  <c r="M24"/>
  <c r="B50"/>
  <c r="M58"/>
  <c r="M84"/>
  <c r="BH101"/>
  <c r="L42"/>
  <c r="B55"/>
  <c r="B95"/>
  <c r="BH74"/>
  <c r="BH98"/>
  <c r="L101"/>
  <c r="L109"/>
  <c r="H91"/>
  <c r="BH103"/>
  <c r="BH60"/>
  <c r="BH116"/>
  <c r="L26"/>
  <c r="L74"/>
  <c r="H114"/>
  <c r="M93"/>
  <c r="M113"/>
  <c r="BH32"/>
  <c r="BI11"/>
  <c r="BH86"/>
  <c r="P7"/>
  <c r="BI88"/>
  <c r="BH80"/>
  <c r="BI96"/>
  <c r="BH113"/>
  <c r="L16"/>
  <c r="BH110"/>
  <c r="AT105"/>
  <c r="AS111"/>
  <c r="AT111" s="1"/>
  <c r="AS103"/>
  <c r="AT103" s="1"/>
  <c r="BG74"/>
  <c r="BH102"/>
  <c r="AT77"/>
  <c r="AS115"/>
  <c r="AT115" s="1"/>
  <c r="AS107"/>
  <c r="AT107" s="1"/>
  <c r="AS99"/>
  <c r="AT99" s="1"/>
  <c r="AS91"/>
  <c r="AT91" s="1"/>
  <c r="AT72"/>
  <c r="AS70"/>
  <c r="AT70" s="1"/>
  <c r="AS67"/>
  <c r="AT67" s="1"/>
  <c r="BG78"/>
  <c r="BG68"/>
  <c r="BG73"/>
  <c r="BH73" s="1"/>
  <c r="AT97"/>
  <c r="AS95"/>
  <c r="AT95" s="1"/>
  <c r="AT84"/>
  <c r="AS82"/>
  <c r="AT82" s="1"/>
  <c r="BH65"/>
  <c r="BI94"/>
  <c r="AS109"/>
  <c r="AT109" s="1"/>
  <c r="AS101"/>
  <c r="AT101" s="1"/>
  <c r="AS93"/>
  <c r="AT93" s="1"/>
  <c r="AS80"/>
  <c r="AT80" s="1"/>
  <c r="BI93"/>
  <c r="BG63"/>
  <c r="BH63" s="1"/>
  <c r="AS116"/>
  <c r="AT116" s="1"/>
  <c r="AF117"/>
  <c r="B16"/>
  <c r="M32"/>
  <c r="M74"/>
  <c r="M90"/>
  <c r="M42"/>
  <c r="B60"/>
  <c r="B114"/>
  <c r="M30"/>
  <c r="M62"/>
  <c r="M100"/>
  <c r="B101"/>
  <c r="B103"/>
  <c r="M111"/>
  <c r="B7"/>
  <c r="B108"/>
  <c r="M71"/>
  <c r="M108"/>
  <c r="B116"/>
  <c r="H115"/>
  <c r="M115"/>
  <c r="BH115"/>
  <c r="B98"/>
  <c r="BH100"/>
  <c r="BI100"/>
  <c r="B102"/>
  <c r="BH104"/>
  <c r="BI104"/>
  <c r="B106"/>
  <c r="BH108"/>
  <c r="BI108"/>
  <c r="B110"/>
  <c r="BH112"/>
  <c r="H102"/>
  <c r="H112"/>
  <c r="BI110"/>
  <c r="BH114"/>
  <c r="BI45"/>
  <c r="BH45"/>
  <c r="B67"/>
  <c r="H80"/>
  <c r="BH61"/>
  <c r="BH12"/>
  <c r="BI12"/>
  <c r="BI28"/>
  <c r="BH53"/>
  <c r="M65"/>
  <c r="BH68"/>
  <c r="B46"/>
  <c r="M64"/>
  <c r="M72"/>
  <c r="B94"/>
  <c r="B11"/>
  <c r="M17"/>
  <c r="B19"/>
  <c r="M33"/>
  <c r="M49"/>
  <c r="B78"/>
  <c r="B82"/>
  <c r="BI23"/>
  <c r="BH89"/>
  <c r="M54"/>
  <c r="BH91"/>
  <c r="BH82" l="1"/>
  <c r="BH46"/>
  <c r="BH23"/>
  <c r="H60"/>
  <c r="BH13"/>
  <c r="BI95"/>
  <c r="AW52"/>
  <c r="AW53"/>
  <c r="AW50"/>
  <c r="AW51"/>
  <c r="AW48"/>
  <c r="AW49"/>
  <c r="AW46"/>
  <c r="AW47"/>
  <c r="AW44"/>
  <c r="AW45"/>
  <c r="AW42"/>
  <c r="AW43"/>
  <c r="AW54"/>
  <c r="AW41"/>
  <c r="AW30"/>
  <c r="AW28"/>
  <c r="AW29"/>
  <c r="AW32"/>
  <c r="AW27"/>
  <c r="BI105"/>
  <c r="BI106"/>
  <c r="BI90"/>
  <c r="BI77"/>
  <c r="BI68"/>
  <c r="BI66"/>
  <c r="BH34"/>
  <c r="BI109"/>
  <c r="BI97"/>
  <c r="B92"/>
  <c r="M10"/>
  <c r="M36"/>
  <c r="B93"/>
  <c r="M56"/>
  <c r="M81"/>
  <c r="H113"/>
  <c r="M101"/>
  <c r="M109"/>
  <c r="H88"/>
  <c r="H55"/>
  <c r="H10"/>
  <c r="BH11"/>
  <c r="BI54"/>
  <c r="BI62"/>
  <c r="H101"/>
  <c r="H116"/>
  <c r="H109"/>
  <c r="B113"/>
  <c r="M28"/>
  <c r="M60"/>
  <c r="M105"/>
  <c r="M97"/>
  <c r="M114"/>
  <c r="M94"/>
  <c r="B77"/>
  <c r="BH8"/>
  <c r="BH36"/>
  <c r="BH41"/>
  <c r="BI52"/>
  <c r="BH19"/>
  <c r="BH15"/>
  <c r="BI56"/>
  <c r="BI15"/>
  <c r="BH48"/>
  <c r="AI118"/>
  <c r="BH56"/>
  <c r="BI86"/>
  <c r="BI78"/>
  <c r="BI19"/>
  <c r="BH44"/>
  <c r="BH27"/>
  <c r="BI72"/>
  <c r="BI27"/>
  <c r="BI64"/>
  <c r="BH106"/>
  <c r="BI73"/>
  <c r="BH90"/>
  <c r="BH52"/>
  <c r="BH78"/>
  <c r="BI7"/>
  <c r="BI74"/>
  <c r="BH40"/>
  <c r="BI63"/>
  <c r="M96"/>
  <c r="B71"/>
  <c r="H52"/>
  <c r="BH64"/>
  <c r="H44"/>
  <c r="M22"/>
  <c r="BI32"/>
  <c r="B14"/>
  <c r="B24"/>
  <c r="H51"/>
  <c r="H31"/>
  <c r="H57"/>
  <c r="H23"/>
  <c r="H68"/>
  <c r="H20"/>
  <c r="H21"/>
  <c r="H28"/>
  <c r="H19"/>
  <c r="BI29"/>
  <c r="BH29"/>
  <c r="H42"/>
  <c r="B30"/>
  <c r="BH7"/>
  <c r="B42"/>
  <c r="BI16"/>
  <c r="BH16"/>
  <c r="BI21"/>
  <c r="BH21"/>
  <c r="B69"/>
  <c r="H36"/>
  <c r="BI48"/>
  <c r="BI40"/>
  <c r="H7"/>
  <c r="B54"/>
  <c r="BH79"/>
  <c r="M18"/>
  <c r="M95"/>
  <c r="M50"/>
  <c r="M67"/>
  <c r="B64"/>
  <c r="M34"/>
  <c r="M63"/>
  <c r="M88"/>
  <c r="M78"/>
  <c r="M103"/>
  <c r="B99"/>
  <c r="M79"/>
  <c r="M48"/>
  <c r="M91"/>
  <c r="M59"/>
  <c r="M38"/>
  <c r="M98"/>
  <c r="M27"/>
  <c r="M23"/>
  <c r="M68"/>
  <c r="M12"/>
  <c r="BH50"/>
  <c r="BI50"/>
  <c r="M11"/>
  <c r="B115"/>
  <c r="B104"/>
  <c r="BI9"/>
  <c r="BH9"/>
  <c r="B61"/>
  <c r="M112"/>
  <c r="BI38"/>
  <c r="BH38"/>
  <c r="BI70"/>
  <c r="BH70"/>
  <c r="M47"/>
  <c r="B58"/>
  <c r="M75"/>
  <c r="B37"/>
  <c r="M55"/>
  <c r="BH49"/>
  <c r="BI49"/>
  <c r="M26"/>
  <c r="B72"/>
  <c r="B100"/>
  <c r="M31"/>
  <c r="BI60"/>
  <c r="M8"/>
  <c r="M87"/>
  <c r="M40"/>
  <c r="BH57"/>
  <c r="BI57"/>
  <c r="B21"/>
  <c r="M15"/>
  <c r="BH42"/>
  <c r="BI42"/>
  <c r="M43"/>
  <c r="AH117"/>
  <c r="AG117"/>
  <c r="M70"/>
  <c r="M16"/>
  <c r="M82"/>
  <c r="M66"/>
  <c r="B13"/>
  <c r="M110"/>
  <c r="M46"/>
  <c r="M106"/>
  <c r="B53"/>
  <c r="M102"/>
  <c r="B29"/>
  <c r="M39"/>
  <c r="M86"/>
  <c r="B32"/>
  <c r="M116"/>
  <c r="H107"/>
  <c r="H99"/>
  <c r="H105"/>
  <c r="H30"/>
  <c r="B33"/>
  <c r="H34"/>
  <c r="B9"/>
  <c r="B25"/>
  <c r="H70"/>
  <c r="H18"/>
  <c r="B17"/>
  <c r="H94"/>
  <c r="H54"/>
  <c r="M35"/>
  <c r="H50"/>
  <c r="B65"/>
  <c r="H76"/>
  <c r="M19"/>
  <c r="BH37"/>
  <c r="BI37"/>
  <c r="B57"/>
  <c r="H38"/>
  <c r="M51"/>
  <c r="H62"/>
  <c r="BH69"/>
  <c r="BI69"/>
  <c r="B49"/>
  <c r="B41"/>
  <c r="H78"/>
  <c r="H46"/>
  <c r="H14"/>
  <c r="H86"/>
  <c r="H22"/>
  <c r="H66"/>
  <c r="BI20"/>
  <c r="BH20"/>
  <c r="AW21" l="1"/>
  <c r="AW19"/>
  <c r="AW20"/>
  <c r="AW17"/>
  <c r="AW18"/>
  <c r="AW15"/>
  <c r="AW16"/>
  <c r="AW13"/>
  <c r="AW14"/>
  <c r="AW22"/>
  <c r="AW23"/>
  <c r="AW12"/>
  <c r="AW40"/>
  <c r="AW25"/>
  <c r="AW9"/>
  <c r="AW33"/>
  <c r="AW36"/>
  <c r="AW37"/>
  <c r="AW26"/>
  <c r="AW24"/>
  <c r="AW39"/>
  <c r="AW38"/>
  <c r="AW10"/>
  <c r="AW8"/>
  <c r="AW11"/>
  <c r="AF118"/>
  <c r="I4" s="1"/>
  <c r="I2"/>
  <c r="I3"/>
  <c r="AW34" l="1"/>
  <c r="AW56"/>
  <c r="O4"/>
  <c r="AW57" l="1"/>
  <c r="I5" s="1"/>
</calcChain>
</file>

<file path=xl/comments1.xml><?xml version="1.0" encoding="utf-8"?>
<comments xmlns="http://schemas.openxmlformats.org/spreadsheetml/2006/main">
  <authors>
    <author>NANS21</author>
  </authors>
  <commentLis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男は1
女は2</t>
        </r>
      </text>
    </comment>
  </commentList>
</comments>
</file>

<file path=xl/sharedStrings.xml><?xml version="1.0" encoding="utf-8"?>
<sst xmlns="http://schemas.openxmlformats.org/spreadsheetml/2006/main" count="473" uniqueCount="299">
  <si>
    <t>所属コード</t>
  </si>
  <si>
    <t>地区</t>
    <rPh sb="0" eb="2">
      <t>チク</t>
    </rPh>
    <phoneticPr fontId="3"/>
  </si>
  <si>
    <t>地区コード</t>
    <rPh sb="0" eb="2">
      <t>チク</t>
    </rPh>
    <phoneticPr fontId="3"/>
  </si>
  <si>
    <t>学年</t>
  </si>
  <si>
    <t>カナ名</t>
  </si>
  <si>
    <t>性別</t>
  </si>
  <si>
    <t>ナンバー</t>
  </si>
  <si>
    <t>競技者コード</t>
  </si>
  <si>
    <t>掲示板名</t>
  </si>
  <si>
    <t>鈴鹿市</t>
  </si>
  <si>
    <t>津市</t>
  </si>
  <si>
    <t>亀山市</t>
  </si>
  <si>
    <t>松阪市</t>
  </si>
  <si>
    <t>名張市</t>
  </si>
  <si>
    <t>尾鷲市</t>
  </si>
  <si>
    <t>熊野市</t>
  </si>
  <si>
    <t>伊勢市</t>
  </si>
  <si>
    <t>度会郡</t>
  </si>
  <si>
    <t>鳥羽市</t>
  </si>
  <si>
    <t>伊賀郡</t>
  </si>
  <si>
    <t>桑名市</t>
  </si>
  <si>
    <t>桑名郡</t>
  </si>
  <si>
    <t>員弁郡</t>
  </si>
  <si>
    <t>鈴鹿郡</t>
  </si>
  <si>
    <t>多気郡</t>
  </si>
  <si>
    <t>名賀郡</t>
  </si>
  <si>
    <t>阿山郡</t>
  </si>
  <si>
    <t>南牟婁</t>
  </si>
  <si>
    <t>走高跳</t>
    <rPh sb="0" eb="1">
      <t>ハシ</t>
    </rPh>
    <rPh sb="1" eb="3">
      <t>タカトビ</t>
    </rPh>
    <phoneticPr fontId="4"/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</si>
  <si>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</si>
  <si>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</si>
  <si>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</si>
  <si>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</si>
  <si>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</si>
  <si>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</si>
  <si>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</si>
  <si>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</si>
  <si>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</si>
  <si>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</si>
  <si>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</si>
  <si>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</si>
  <si>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</si>
  <si>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</si>
  <si>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</si>
  <si>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ｲﾊﾞﾗｷﾞ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</si>
  <si>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</si>
  <si>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</si>
  <si>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</si>
  <si>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</si>
  <si>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</si>
  <si>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</si>
  <si>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</si>
  <si>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</si>
  <si>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</si>
  <si>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</si>
  <si>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</si>
  <si>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</si>
  <si>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</si>
  <si>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</si>
  <si>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</si>
  <si>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</si>
  <si>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</si>
  <si>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</si>
  <si>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</si>
  <si>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</si>
  <si>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</si>
  <si>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</si>
  <si>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</si>
  <si>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</si>
  <si>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</si>
  <si>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</si>
  <si>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</si>
  <si>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</si>
  <si>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</si>
  <si>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</si>
  <si>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</si>
  <si>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</si>
  <si>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</si>
  <si>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</si>
  <si>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</si>
  <si>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</si>
  <si>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</si>
  <si>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</si>
  <si>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</si>
  <si>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</si>
  <si>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</si>
  <si>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</si>
  <si>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</si>
  <si>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</si>
  <si>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</si>
  <si>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</si>
  <si>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</si>
  <si>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</si>
  <si>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</si>
  <si>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</si>
  <si>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</si>
  <si>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</si>
  <si>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</si>
  <si>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</si>
  <si>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</si>
  <si>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</si>
  <si>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</si>
  <si>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</si>
  <si>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</si>
  <si>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</si>
  <si>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</si>
  <si>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</si>
  <si>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</si>
  <si>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</si>
  <si>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</si>
  <si>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</si>
  <si>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</si>
  <si>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</si>
  <si>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</si>
  <si>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</si>
  <si>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</si>
  <si>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</si>
  <si>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</si>
  <si>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</si>
  <si>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</si>
  <si>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</si>
  <si>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</si>
  <si>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学連</t>
  </si>
  <si>
    <t>ガクレン</t>
  </si>
  <si>
    <t>三重郡</t>
  </si>
  <si>
    <t>北牟婁</t>
  </si>
  <si>
    <t>川越</t>
  </si>
  <si>
    <t>上野</t>
  </si>
  <si>
    <t>伊勢</t>
  </si>
  <si>
    <t>四日市</t>
  </si>
  <si>
    <t>桑名</t>
  </si>
  <si>
    <t>三重</t>
  </si>
  <si>
    <t>松阪</t>
  </si>
  <si>
    <t>海星</t>
  </si>
  <si>
    <t>神戸</t>
  </si>
  <si>
    <t>津西</t>
  </si>
  <si>
    <t>高田</t>
  </si>
  <si>
    <t>鳥羽</t>
  </si>
  <si>
    <t>菰野</t>
  </si>
  <si>
    <t>鈴鹿</t>
  </si>
  <si>
    <t>相可</t>
  </si>
  <si>
    <t>志摩</t>
  </si>
  <si>
    <t>飯南</t>
  </si>
  <si>
    <t>明野</t>
  </si>
  <si>
    <t>尾鷲</t>
  </si>
  <si>
    <t>亀山</t>
  </si>
  <si>
    <t>白子</t>
  </si>
  <si>
    <t>久居</t>
  </si>
  <si>
    <t>白山</t>
  </si>
  <si>
    <t>走幅跳</t>
    <rPh sb="0" eb="1">
      <t>ハシ</t>
    </rPh>
    <rPh sb="1" eb="3">
      <t>ハバト</t>
    </rPh>
    <phoneticPr fontId="4"/>
  </si>
  <si>
    <t>棒高跳</t>
    <rPh sb="0" eb="3">
      <t>ボウタカト</t>
    </rPh>
    <phoneticPr fontId="4"/>
  </si>
  <si>
    <t>円盤投</t>
    <rPh sb="0" eb="2">
      <t>エンバン</t>
    </rPh>
    <rPh sb="2" eb="3">
      <t>ナ</t>
    </rPh>
    <phoneticPr fontId="4"/>
  </si>
  <si>
    <t>やり投</t>
    <rPh sb="2" eb="3">
      <t>ナ</t>
    </rPh>
    <phoneticPr fontId="4"/>
  </si>
  <si>
    <t>ハンマー投</t>
    <rPh sb="4" eb="5">
      <t>ナ</t>
    </rPh>
    <phoneticPr fontId="4"/>
  </si>
  <si>
    <t>三段跳</t>
    <rPh sb="0" eb="2">
      <t>サンダン</t>
    </rPh>
    <rPh sb="2" eb="3">
      <t>ト</t>
    </rPh>
    <phoneticPr fontId="4"/>
  </si>
  <si>
    <t>砲丸投</t>
    <rPh sb="0" eb="2">
      <t>ホウガン</t>
    </rPh>
    <rPh sb="2" eb="3">
      <t>ナ</t>
    </rPh>
    <phoneticPr fontId="4"/>
  </si>
  <si>
    <t>種目3</t>
    <rPh sb="0" eb="2">
      <t>シュモク</t>
    </rPh>
    <phoneticPr fontId="4"/>
  </si>
  <si>
    <t>コード</t>
    <phoneticPr fontId="4"/>
  </si>
  <si>
    <t>記録3</t>
    <phoneticPr fontId="4"/>
  </si>
  <si>
    <t>記録5</t>
    <phoneticPr fontId="4"/>
  </si>
  <si>
    <t>リレー</t>
    <phoneticPr fontId="4"/>
  </si>
  <si>
    <t>競技者名</t>
  </si>
  <si>
    <t>陸連NO</t>
  </si>
  <si>
    <t>所属地</t>
    <rPh sb="0" eb="2">
      <t>ショゾク</t>
    </rPh>
    <rPh sb="2" eb="3">
      <t>チ</t>
    </rPh>
    <phoneticPr fontId="4"/>
  </si>
  <si>
    <t>大会参加料　振込票貼付用紙</t>
    <rPh sb="0" eb="2">
      <t>タイカイ</t>
    </rPh>
    <rPh sb="2" eb="4">
      <t>サンカ</t>
    </rPh>
    <rPh sb="4" eb="5">
      <t>リョウ</t>
    </rPh>
    <rPh sb="6" eb="8">
      <t>フリコミ</t>
    </rPh>
    <rPh sb="8" eb="9">
      <t>ヒョウ</t>
    </rPh>
    <rPh sb="9" eb="11">
      <t>ハリツケ</t>
    </rPh>
    <rPh sb="11" eb="13">
      <t>ヨウシ</t>
    </rPh>
    <phoneticPr fontId="10"/>
  </si>
  <si>
    <t>所属名</t>
    <rPh sb="0" eb="2">
      <t>ショゾク</t>
    </rPh>
    <rPh sb="2" eb="3">
      <t>メイ</t>
    </rPh>
    <phoneticPr fontId="10"/>
  </si>
  <si>
    <t>所属NO</t>
  </si>
  <si>
    <t>所属名</t>
  </si>
  <si>
    <t>所属名カナ</t>
  </si>
  <si>
    <t>所属名略称</t>
  </si>
  <si>
    <t>所属地NO</t>
  </si>
  <si>
    <t>大会名</t>
    <rPh sb="0" eb="2">
      <t>タイカイ</t>
    </rPh>
    <rPh sb="2" eb="3">
      <t>メイ</t>
    </rPh>
    <phoneticPr fontId="10"/>
  </si>
  <si>
    <t>少年3000</t>
    <rPh sb="0" eb="2">
      <t>ショウネン</t>
    </rPh>
    <phoneticPr fontId="4"/>
  </si>
  <si>
    <t>少年砲丸投</t>
    <rPh sb="0" eb="1">
      <t>ショウ</t>
    </rPh>
    <rPh sb="1" eb="2">
      <t>ネン</t>
    </rPh>
    <rPh sb="2" eb="5">
      <t>ホウガンナ</t>
    </rPh>
    <phoneticPr fontId="4"/>
  </si>
  <si>
    <t>少年円盤投</t>
    <rPh sb="0" eb="2">
      <t>ショウネン</t>
    </rPh>
    <rPh sb="2" eb="4">
      <t>エンバン</t>
    </rPh>
    <rPh sb="4" eb="5">
      <t>ナ</t>
    </rPh>
    <phoneticPr fontId="4"/>
  </si>
  <si>
    <t>少年ハンマー投</t>
    <rPh sb="0" eb="2">
      <t>ショウネン</t>
    </rPh>
    <rPh sb="6" eb="7">
      <t>ナ</t>
    </rPh>
    <phoneticPr fontId="4"/>
  </si>
  <si>
    <t>少年B100H</t>
    <rPh sb="0" eb="2">
      <t>ショウネン</t>
    </rPh>
    <phoneticPr fontId="4"/>
  </si>
  <si>
    <t>いなべ市</t>
    <rPh sb="3" eb="4">
      <t>シ</t>
    </rPh>
    <phoneticPr fontId="3"/>
  </si>
  <si>
    <t>志摩市</t>
    <rPh sb="2" eb="3">
      <t>シ</t>
    </rPh>
    <phoneticPr fontId="3"/>
  </si>
  <si>
    <t>伊賀市</t>
    <rPh sb="0" eb="2">
      <t>イガ</t>
    </rPh>
    <rPh sb="2" eb="3">
      <t>シ</t>
    </rPh>
    <phoneticPr fontId="3"/>
  </si>
  <si>
    <t>三重</t>
    <rPh sb="0" eb="2">
      <t>ミエ</t>
    </rPh>
    <phoneticPr fontId="3"/>
  </si>
  <si>
    <t>男子</t>
    <rPh sb="0" eb="2">
      <t>ダンシ</t>
    </rPh>
    <phoneticPr fontId="4"/>
  </si>
  <si>
    <t>女子</t>
    <rPh sb="0" eb="2">
      <t>ジョシ</t>
    </rPh>
    <phoneticPr fontId="4"/>
  </si>
  <si>
    <t>男子A</t>
    <rPh sb="0" eb="2">
      <t>ダンシ</t>
    </rPh>
    <phoneticPr fontId="4"/>
  </si>
  <si>
    <t>男子B</t>
    <rPh sb="0" eb="2">
      <t>ダンシ</t>
    </rPh>
    <phoneticPr fontId="4"/>
  </si>
  <si>
    <t>男子C</t>
    <rPh sb="0" eb="2">
      <t>ダンシ</t>
    </rPh>
    <phoneticPr fontId="4"/>
  </si>
  <si>
    <t>女子A</t>
    <rPh sb="0" eb="2">
      <t>ジョシ</t>
    </rPh>
    <phoneticPr fontId="4"/>
  </si>
  <si>
    <t>女子B</t>
    <rPh sb="0" eb="2">
      <t>ジョシ</t>
    </rPh>
    <phoneticPr fontId="4"/>
  </si>
  <si>
    <t>女子C</t>
    <rPh sb="0" eb="2">
      <t>ジョシ</t>
    </rPh>
    <phoneticPr fontId="4"/>
  </si>
  <si>
    <t>種目別参加人数</t>
    <rPh sb="0" eb="2">
      <t>シュモク</t>
    </rPh>
    <rPh sb="2" eb="3">
      <t>ベツ</t>
    </rPh>
    <rPh sb="3" eb="5">
      <t>サンカ</t>
    </rPh>
    <rPh sb="5" eb="7">
      <t>ニンズウ</t>
    </rPh>
    <phoneticPr fontId="4"/>
  </si>
  <si>
    <t>種目</t>
    <rPh sb="0" eb="2">
      <t>シュモク</t>
    </rPh>
    <phoneticPr fontId="4"/>
  </si>
  <si>
    <t>1種目</t>
    <rPh sb="1" eb="3">
      <t>シュモク</t>
    </rPh>
    <phoneticPr fontId="4"/>
  </si>
  <si>
    <t>2種目</t>
    <rPh sb="1" eb="3">
      <t>シュモク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</si>
  <si>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</si>
  <si>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</si>
  <si>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所属名</t>
    <rPh sb="0" eb="2">
      <t>ショゾク</t>
    </rPh>
    <rPh sb="2" eb="3">
      <t>メイ</t>
    </rPh>
    <phoneticPr fontId="4"/>
  </si>
  <si>
    <t>責任者</t>
    <rPh sb="0" eb="3">
      <t>セキニンシャ</t>
    </rPh>
    <phoneticPr fontId="10"/>
  </si>
  <si>
    <t>連絡先</t>
    <rPh sb="0" eb="3">
      <t>レンラクサキ</t>
    </rPh>
    <phoneticPr fontId="10"/>
  </si>
  <si>
    <t>参加費合計</t>
    <rPh sb="0" eb="3">
      <t>サンカヒ</t>
    </rPh>
    <rPh sb="3" eb="5">
      <t>ゴウケイ</t>
    </rPh>
    <phoneticPr fontId="10"/>
  </si>
  <si>
    <t>個人種目</t>
    <rPh sb="0" eb="2">
      <t>コジン</t>
    </rPh>
    <rPh sb="2" eb="4">
      <t>シュモク</t>
    </rPh>
    <phoneticPr fontId="10"/>
  </si>
  <si>
    <t>参加人数</t>
    <rPh sb="0" eb="2">
      <t>サンカ</t>
    </rPh>
    <rPh sb="2" eb="4">
      <t>ニンズウ</t>
    </rPh>
    <phoneticPr fontId="10"/>
  </si>
  <si>
    <t>記録</t>
    <phoneticPr fontId="4"/>
  </si>
  <si>
    <t>生年月日</t>
    <phoneticPr fontId="4"/>
  </si>
  <si>
    <t>4×400R</t>
    <phoneticPr fontId="4"/>
  </si>
  <si>
    <t>100H</t>
    <phoneticPr fontId="4"/>
  </si>
  <si>
    <t>110H</t>
    <phoneticPr fontId="4"/>
  </si>
  <si>
    <t>400H</t>
    <phoneticPr fontId="4"/>
  </si>
  <si>
    <t>3000SC</t>
    <phoneticPr fontId="4"/>
  </si>
  <si>
    <t>5000W</t>
    <phoneticPr fontId="4"/>
  </si>
  <si>
    <t>種目数</t>
    <rPh sb="0" eb="2">
      <t>シュモク</t>
    </rPh>
    <rPh sb="2" eb="3">
      <t>カズ</t>
    </rPh>
    <phoneticPr fontId="4"/>
  </si>
  <si>
    <t>所属コード2</t>
    <phoneticPr fontId="4"/>
  </si>
  <si>
    <t>ナンバーA</t>
    <phoneticPr fontId="4"/>
  </si>
  <si>
    <t>オープンF</t>
    <phoneticPr fontId="4"/>
  </si>
  <si>
    <t>記録F</t>
    <rPh sb="0" eb="2">
      <t>キロク</t>
    </rPh>
    <phoneticPr fontId="4"/>
  </si>
  <si>
    <t>参加費</t>
    <rPh sb="0" eb="2">
      <t>サンカ</t>
    </rPh>
    <rPh sb="2" eb="3">
      <t>ヒ</t>
    </rPh>
    <phoneticPr fontId="4"/>
  </si>
  <si>
    <t>男子参加人数</t>
    <rPh sb="0" eb="2">
      <t>ダンシ</t>
    </rPh>
    <rPh sb="2" eb="4">
      <t>サンカ</t>
    </rPh>
    <rPh sb="4" eb="6">
      <t>ニンズウ</t>
    </rPh>
    <phoneticPr fontId="4"/>
  </si>
  <si>
    <t>女子参加人数</t>
    <rPh sb="0" eb="2">
      <t>ジョシ</t>
    </rPh>
    <rPh sb="2" eb="4">
      <t>サンカ</t>
    </rPh>
    <rPh sb="4" eb="6">
      <t>ニンズウ</t>
    </rPh>
    <phoneticPr fontId="4"/>
  </si>
  <si>
    <t>走高跳</t>
  </si>
  <si>
    <t>棒高跳</t>
  </si>
  <si>
    <t>三段跳</t>
  </si>
  <si>
    <t>桑名西</t>
  </si>
  <si>
    <t>桑名工</t>
  </si>
  <si>
    <t>いなべ総合</t>
  </si>
  <si>
    <t>四日市南</t>
  </si>
  <si>
    <t>四日市西</t>
  </si>
  <si>
    <t>四日市農芸</t>
  </si>
  <si>
    <t>四日市工</t>
  </si>
  <si>
    <t>四中工</t>
  </si>
  <si>
    <t>四日市商</t>
  </si>
  <si>
    <t>津</t>
  </si>
  <si>
    <t>津東</t>
  </si>
  <si>
    <t>津工</t>
  </si>
  <si>
    <t>津商</t>
  </si>
  <si>
    <t>久居農林</t>
  </si>
  <si>
    <t>松阪工</t>
  </si>
  <si>
    <t>松阪商</t>
  </si>
  <si>
    <t>宇治山田</t>
  </si>
  <si>
    <t>伊勢工</t>
  </si>
  <si>
    <t>宇治山田商</t>
  </si>
  <si>
    <t>名張桔梗丘</t>
  </si>
  <si>
    <t>紀南</t>
  </si>
  <si>
    <t>石薬師</t>
  </si>
  <si>
    <t>桑名北</t>
  </si>
  <si>
    <t>四日市四郷</t>
  </si>
  <si>
    <t>稲生</t>
  </si>
  <si>
    <t>セントヨゼフ</t>
  </si>
  <si>
    <t>伊勢学園</t>
  </si>
  <si>
    <t>皇學館</t>
  </si>
  <si>
    <t>津田学園</t>
  </si>
  <si>
    <t>暁</t>
  </si>
  <si>
    <t>南伊勢</t>
  </si>
  <si>
    <t>伊賀白鳳</t>
  </si>
  <si>
    <t>近大高専</t>
  </si>
  <si>
    <t>鈴鹿高専</t>
  </si>
  <si>
    <t>鳥羽商船</t>
  </si>
  <si>
    <t>大橋学園</t>
  </si>
  <si>
    <t>みえ夢学園</t>
  </si>
  <si>
    <t>国体一次選考競技会</t>
    <rPh sb="0" eb="2">
      <t>コクタイ</t>
    </rPh>
    <rPh sb="2" eb="3">
      <t>１</t>
    </rPh>
    <rPh sb="3" eb="4">
      <t>ジ</t>
    </rPh>
    <rPh sb="4" eb="6">
      <t>センコウ</t>
    </rPh>
    <rPh sb="6" eb="9">
      <t>キョウギカイ</t>
    </rPh>
    <phoneticPr fontId="4"/>
  </si>
  <si>
    <t>北星</t>
  </si>
  <si>
    <t>松阪(通)</t>
  </si>
  <si>
    <t>四工(定)</t>
  </si>
  <si>
    <t>プログラム必要冊数</t>
    <rPh sb="5" eb="7">
      <t>ヒツヨウ</t>
    </rPh>
    <rPh sb="7" eb="9">
      <t>サッスウ</t>
    </rPh>
    <phoneticPr fontId="4"/>
  </si>
  <si>
    <t>冊</t>
    <rPh sb="0" eb="1">
      <t>サツ</t>
    </rPh>
    <phoneticPr fontId="4"/>
  </si>
  <si>
    <t>少年B走幅跳</t>
  </si>
  <si>
    <t>走幅跳</t>
  </si>
  <si>
    <t>100m</t>
  </si>
  <si>
    <t>200m</t>
  </si>
  <si>
    <t>800m</t>
  </si>
  <si>
    <t>1500m</t>
  </si>
  <si>
    <t>5000m</t>
  </si>
  <si>
    <t>10000m</t>
  </si>
  <si>
    <t>5000mW</t>
  </si>
  <si>
    <t>朝明</t>
  </si>
  <si>
    <t>木本</t>
  </si>
  <si>
    <t>桜丘</t>
  </si>
  <si>
    <t>名張青峰</t>
  </si>
  <si>
    <t>まなび</t>
  </si>
  <si>
    <t>徳風</t>
  </si>
  <si>
    <t>少年3000m</t>
  </si>
  <si>
    <t>110mH</t>
    <phoneticPr fontId="4"/>
  </si>
  <si>
    <t>3000mSC</t>
    <phoneticPr fontId="4"/>
  </si>
  <si>
    <t>砲丸投</t>
    <phoneticPr fontId="4"/>
  </si>
  <si>
    <t>円盤投</t>
    <phoneticPr fontId="4"/>
  </si>
  <si>
    <t>ハンマー投</t>
    <phoneticPr fontId="4"/>
  </si>
  <si>
    <t>やり投</t>
    <phoneticPr fontId="4"/>
  </si>
  <si>
    <t>少年砲丸投</t>
    <phoneticPr fontId="4"/>
  </si>
  <si>
    <t>少年円盤投</t>
    <phoneticPr fontId="4"/>
  </si>
  <si>
    <t>少年ハンマー投</t>
    <phoneticPr fontId="4"/>
  </si>
  <si>
    <t>少年B砲丸投</t>
    <phoneticPr fontId="4"/>
  </si>
  <si>
    <t>100mH</t>
    <phoneticPr fontId="4"/>
  </si>
  <si>
    <t>3000m</t>
    <phoneticPr fontId="4"/>
  </si>
  <si>
    <t>プログラム</t>
    <phoneticPr fontId="4"/>
  </si>
  <si>
    <t>冊</t>
    <rPh sb="0" eb="1">
      <t>サツ</t>
    </rPh>
    <phoneticPr fontId="4"/>
  </si>
  <si>
    <t>円</t>
    <rPh sb="0" eb="1">
      <t>エン</t>
    </rPh>
    <phoneticPr fontId="4"/>
  </si>
  <si>
    <t>300m</t>
    <phoneticPr fontId="4"/>
  </si>
  <si>
    <t>300mH</t>
    <phoneticPr fontId="4"/>
  </si>
  <si>
    <t>少年B110mJH</t>
    <phoneticPr fontId="4"/>
  </si>
  <si>
    <t>責任者</t>
    <rPh sb="0" eb="3">
      <t>セキニンシャ</t>
    </rPh>
    <phoneticPr fontId="4"/>
  </si>
  <si>
    <t>連絡先</t>
    <rPh sb="0" eb="3">
      <t>レンラクサキ</t>
    </rPh>
    <phoneticPr fontId="4"/>
  </si>
</sst>
</file>

<file path=xl/styles.xml><?xml version="1.0" encoding="utf-8"?>
<styleSheet xmlns="http://schemas.openxmlformats.org/spreadsheetml/2006/main">
  <numFmts count="3">
    <numFmt numFmtId="176" formatCode="&quot;¥&quot;#,##0_);\(&quot;¥&quot;#,##0\)"/>
    <numFmt numFmtId="177" formatCode="0_ "/>
    <numFmt numFmtId="178" formatCode="##&quot;人&quot;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FF9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37" fillId="4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3" fillId="0" borderId="0" xfId="43" applyFont="1" applyFill="1" applyAlignment="1">
      <alignment horizontal="center"/>
    </xf>
    <xf numFmtId="0" fontId="3" fillId="0" borderId="0" xfId="43" applyFont="1" applyFill="1"/>
    <xf numFmtId="0" fontId="5" fillId="0" borderId="0" xfId="44" applyFont="1" applyProtection="1">
      <protection hidden="1"/>
    </xf>
    <xf numFmtId="49" fontId="5" fillId="0" borderId="0" xfId="44" applyNumberFormat="1" applyFont="1" applyProtection="1">
      <protection hidden="1"/>
    </xf>
    <xf numFmtId="0" fontId="5" fillId="0" borderId="0" xfId="0" applyFont="1" applyProtection="1">
      <alignment vertical="center"/>
      <protection hidden="1"/>
    </xf>
    <xf numFmtId="0" fontId="5" fillId="0" borderId="10" xfId="44" applyFont="1" applyBorder="1" applyAlignment="1" applyProtection="1">
      <alignment shrinkToFit="1"/>
      <protection hidden="1"/>
    </xf>
    <xf numFmtId="0" fontId="5" fillId="0" borderId="11" xfId="44" applyFont="1" applyBorder="1" applyAlignment="1" applyProtection="1">
      <alignment shrinkToFit="1"/>
      <protection hidden="1"/>
    </xf>
    <xf numFmtId="49" fontId="5" fillId="0" borderId="0" xfId="44" applyNumberFormat="1" applyFont="1" applyFill="1" applyAlignment="1" applyProtection="1">
      <alignment shrinkToFit="1"/>
      <protection hidden="1"/>
    </xf>
    <xf numFmtId="0" fontId="5" fillId="0" borderId="0" xfId="44" applyFont="1" applyAlignment="1" applyProtection="1">
      <alignment shrinkToFit="1"/>
      <protection hidden="1"/>
    </xf>
    <xf numFmtId="0" fontId="5" fillId="0" borderId="12" xfId="44" applyFont="1" applyBorder="1" applyAlignment="1" applyProtection="1">
      <alignment shrinkToFit="1"/>
      <protection hidden="1"/>
    </xf>
    <xf numFmtId="49" fontId="5" fillId="0" borderId="0" xfId="44" applyNumberFormat="1" applyFont="1" applyAlignment="1" applyProtection="1">
      <alignment horizontal="right" shrinkToFit="1"/>
      <protection hidden="1"/>
    </xf>
    <xf numFmtId="49" fontId="5" fillId="24" borderId="13" xfId="44" applyNumberFormat="1" applyFont="1" applyFill="1" applyBorder="1" applyAlignment="1" applyProtection="1">
      <alignment horizontal="right" shrinkToFit="1"/>
      <protection locked="0" hidden="1"/>
    </xf>
    <xf numFmtId="0" fontId="5" fillId="0" borderId="15" xfId="44" applyFont="1" applyFill="1" applyBorder="1" applyProtection="1">
      <protection hidden="1"/>
    </xf>
    <xf numFmtId="0" fontId="5" fillId="0" borderId="12" xfId="44" applyFont="1" applyFill="1" applyBorder="1" applyProtection="1">
      <protection hidden="1"/>
    </xf>
    <xf numFmtId="0" fontId="5" fillId="0" borderId="10" xfId="44" applyFont="1" applyFill="1" applyBorder="1" applyProtection="1">
      <protection hidden="1"/>
    </xf>
    <xf numFmtId="0" fontId="5" fillId="0" borderId="11" xfId="44" applyFont="1" applyFill="1" applyBorder="1" applyProtection="1">
      <protection hidden="1"/>
    </xf>
    <xf numFmtId="0" fontId="5" fillId="0" borderId="0" xfId="44" applyFont="1" applyAlignment="1" applyProtection="1">
      <alignment horizontal="center"/>
      <protection hidden="1"/>
    </xf>
    <xf numFmtId="0" fontId="5" fillId="0" borderId="12" xfId="44" applyFont="1" applyFill="1" applyBorder="1" applyAlignment="1" applyProtection="1">
      <alignment horizontal="center"/>
      <protection hidden="1"/>
    </xf>
    <xf numFmtId="49" fontId="6" fillId="25" borderId="16" xfId="44" applyNumberFormat="1" applyFont="1" applyFill="1" applyBorder="1" applyAlignment="1" applyProtection="1">
      <alignment horizontal="center" vertical="center" shrinkToFit="1"/>
      <protection hidden="1"/>
    </xf>
    <xf numFmtId="0" fontId="5" fillId="0" borderId="27" xfId="44" applyFont="1" applyFill="1" applyBorder="1" applyProtection="1"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5" fillId="0" borderId="0" xfId="44" applyFont="1" applyBorder="1" applyProtection="1">
      <protection hidden="1"/>
    </xf>
    <xf numFmtId="49" fontId="5" fillId="24" borderId="30" xfId="44" applyNumberFormat="1" applyFont="1" applyFill="1" applyBorder="1" applyAlignment="1" applyProtection="1">
      <alignment horizontal="right" shrinkToFit="1"/>
      <protection locked="0" hidden="1"/>
    </xf>
    <xf numFmtId="49" fontId="5" fillId="24" borderId="31" xfId="44" applyNumberFormat="1" applyFont="1" applyFill="1" applyBorder="1" applyAlignment="1" applyProtection="1">
      <alignment horizontal="right" shrinkToFit="1"/>
      <protection locked="0" hidden="1"/>
    </xf>
    <xf numFmtId="49" fontId="0" fillId="0" borderId="23" xfId="0" applyNumberFormat="1" applyBorder="1" applyAlignment="1">
      <alignment horizontal="left" vertical="center"/>
    </xf>
    <xf numFmtId="0" fontId="5" fillId="0" borderId="0" xfId="44" applyFont="1" applyAlignment="1" applyProtection="1">
      <alignment horizontal="left"/>
      <protection hidden="1"/>
    </xf>
    <xf numFmtId="0" fontId="5" fillId="0" borderId="33" xfId="45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 vertical="center"/>
    </xf>
    <xf numFmtId="0" fontId="3" fillId="0" borderId="0" xfId="43" applyFont="1" applyBorder="1" applyAlignment="1">
      <alignment horizontal="center"/>
    </xf>
    <xf numFmtId="0" fontId="0" fillId="0" borderId="0" xfId="0" applyBorder="1">
      <alignment vertical="center"/>
    </xf>
    <xf numFmtId="0" fontId="3" fillId="0" borderId="0" xfId="43" applyFont="1" applyBorder="1"/>
    <xf numFmtId="0" fontId="0" fillId="0" borderId="0" xfId="0" applyFill="1" applyBorder="1">
      <alignment vertical="center"/>
    </xf>
    <xf numFmtId="0" fontId="2" fillId="0" borderId="0" xfId="43" applyFont="1" applyBorder="1" applyAlignment="1">
      <alignment horizontal="left"/>
    </xf>
    <xf numFmtId="0" fontId="2" fillId="0" borderId="0" xfId="0" applyFont="1" applyBorder="1">
      <alignment vertical="center"/>
    </xf>
    <xf numFmtId="0" fontId="2" fillId="0" borderId="0" xfId="43" applyFont="1" applyBorder="1"/>
    <xf numFmtId="0" fontId="3" fillId="0" borderId="0" xfId="43" applyFont="1" applyBorder="1" applyAlignment="1"/>
    <xf numFmtId="0" fontId="2" fillId="0" borderId="0" xfId="0" applyFont="1">
      <alignment vertical="center"/>
    </xf>
    <xf numFmtId="0" fontId="5" fillId="0" borderId="0" xfId="44" applyFont="1"/>
    <xf numFmtId="0" fontId="6" fillId="0" borderId="0" xfId="44" applyFont="1" applyAlignment="1" applyProtection="1">
      <alignment horizontal="center" vertical="center"/>
      <protection hidden="1"/>
    </xf>
    <xf numFmtId="0" fontId="6" fillId="0" borderId="17" xfId="44" applyFont="1" applyBorder="1" applyAlignment="1" applyProtection="1">
      <alignment horizontal="center" vertical="center"/>
      <protection hidden="1"/>
    </xf>
    <xf numFmtId="49" fontId="5" fillId="0" borderId="0" xfId="44" applyNumberFormat="1" applyFont="1" applyFill="1" applyAlignment="1" applyProtection="1">
      <alignment horizontal="center" shrinkToFit="1"/>
      <protection hidden="1"/>
    </xf>
    <xf numFmtId="0" fontId="5" fillId="0" borderId="0" xfId="44" applyFont="1" applyBorder="1" applyAlignment="1" applyProtection="1">
      <alignment horizontal="left"/>
      <protection hidden="1"/>
    </xf>
    <xf numFmtId="0" fontId="5" fillId="0" borderId="0" xfId="0" applyFont="1">
      <alignment vertical="center"/>
    </xf>
    <xf numFmtId="0" fontId="5" fillId="0" borderId="36" xfId="45" applyFont="1" applyBorder="1" applyAlignment="1" applyProtection="1">
      <alignment horizontal="center"/>
      <protection hidden="1"/>
    </xf>
    <xf numFmtId="0" fontId="5" fillId="0" borderId="37" xfId="45" applyFont="1" applyBorder="1" applyAlignment="1" applyProtection="1">
      <alignment horizontal="center"/>
      <protection hidden="1"/>
    </xf>
    <xf numFmtId="0" fontId="5" fillId="0" borderId="0" xfId="44" applyFont="1" applyFill="1" applyProtection="1">
      <protection hidden="1"/>
    </xf>
    <xf numFmtId="0" fontId="5" fillId="0" borderId="0" xfId="44" applyFont="1" applyAlignment="1" applyProtection="1">
      <alignment horizontal="center" shrinkToFit="1"/>
      <protection hidden="1"/>
    </xf>
    <xf numFmtId="0" fontId="5" fillId="0" borderId="10" xfId="44" applyFont="1" applyBorder="1" applyProtection="1">
      <protection hidden="1"/>
    </xf>
    <xf numFmtId="0" fontId="5" fillId="0" borderId="11" xfId="44" applyFont="1" applyBorder="1" applyProtection="1">
      <protection hidden="1"/>
    </xf>
    <xf numFmtId="0" fontId="6" fillId="0" borderId="29" xfId="44" applyFont="1" applyBorder="1" applyAlignment="1" applyProtection="1">
      <alignment horizontal="center" vertical="center" shrinkToFit="1"/>
      <protection hidden="1"/>
    </xf>
    <xf numFmtId="49" fontId="6" fillId="0" borderId="40" xfId="44" applyNumberFormat="1" applyFont="1" applyBorder="1" applyAlignment="1" applyProtection="1">
      <alignment horizontal="center" vertical="center" shrinkToFit="1"/>
      <protection hidden="1"/>
    </xf>
    <xf numFmtId="0" fontId="5" fillId="0" borderId="42" xfId="45" applyFont="1" applyBorder="1" applyAlignment="1" applyProtection="1">
      <alignment horizontal="center"/>
      <protection hidden="1"/>
    </xf>
    <xf numFmtId="0" fontId="5" fillId="0" borderId="33" xfId="44" applyFont="1" applyBorder="1" applyAlignment="1" applyProtection="1">
      <alignment horizontal="center"/>
      <protection hidden="1"/>
    </xf>
    <xf numFmtId="49" fontId="5" fillId="24" borderId="44" xfId="44" applyNumberFormat="1" applyFont="1" applyFill="1" applyBorder="1" applyAlignment="1" applyProtection="1">
      <alignment horizontal="right" shrinkToFit="1"/>
      <protection locked="0" hidden="1"/>
    </xf>
    <xf numFmtId="0" fontId="5" fillId="0" borderId="17" xfId="44" applyFont="1" applyBorder="1" applyAlignment="1">
      <alignment vertical="center"/>
    </xf>
    <xf numFmtId="0" fontId="6" fillId="0" borderId="28" xfId="44" applyFont="1" applyBorder="1" applyAlignment="1" applyProtection="1">
      <alignment horizontal="center" vertical="center"/>
      <protection hidden="1"/>
    </xf>
    <xf numFmtId="0" fontId="6" fillId="0" borderId="29" xfId="44" applyFont="1" applyBorder="1" applyAlignment="1" applyProtection="1">
      <alignment horizontal="center" vertical="center"/>
      <protection hidden="1"/>
    </xf>
    <xf numFmtId="0" fontId="6" fillId="27" borderId="0" xfId="44" applyFont="1" applyFill="1" applyAlignment="1" applyProtection="1">
      <alignment horizontal="left"/>
      <protection hidden="1"/>
    </xf>
    <xf numFmtId="0" fontId="13" fillId="27" borderId="0" xfId="44" applyFont="1" applyFill="1" applyAlignment="1" applyProtection="1">
      <alignment horizontal="left"/>
      <protection hidden="1"/>
    </xf>
    <xf numFmtId="0" fontId="5" fillId="27" borderId="0" xfId="44" applyFont="1" applyFill="1" applyProtection="1">
      <protection hidden="1"/>
    </xf>
    <xf numFmtId="49" fontId="5" fillId="27" borderId="0" xfId="44" applyNumberFormat="1" applyFont="1" applyFill="1" applyProtection="1">
      <protection hidden="1"/>
    </xf>
    <xf numFmtId="0" fontId="5" fillId="27" borderId="0" xfId="44" applyFont="1" applyFill="1" applyAlignment="1" applyProtection="1">
      <alignment horizontal="center"/>
      <protection hidden="1"/>
    </xf>
    <xf numFmtId="0" fontId="5" fillId="27" borderId="0" xfId="44" applyFont="1" applyFill="1" applyAlignment="1" applyProtection="1">
      <alignment horizontal="center" shrinkToFit="1"/>
      <protection hidden="1"/>
    </xf>
    <xf numFmtId="49" fontId="5" fillId="27" borderId="0" xfId="44" applyNumberFormat="1" applyFont="1" applyFill="1" applyAlignment="1" applyProtection="1">
      <alignment horizontal="right" shrinkToFit="1"/>
      <protection hidden="1"/>
    </xf>
    <xf numFmtId="49" fontId="5" fillId="27" borderId="0" xfId="44" applyNumberFormat="1" applyFont="1" applyFill="1" applyAlignment="1" applyProtection="1">
      <alignment shrinkToFit="1"/>
      <protection hidden="1"/>
    </xf>
    <xf numFmtId="0" fontId="5" fillId="27" borderId="0" xfId="44" applyFont="1" applyFill="1" applyAlignment="1" applyProtection="1">
      <alignment shrinkToFit="1"/>
      <protection hidden="1"/>
    </xf>
    <xf numFmtId="49" fontId="5" fillId="27" borderId="0" xfId="44" applyNumberFormat="1" applyFont="1" applyFill="1" applyAlignment="1" applyProtection="1">
      <alignment horizontal="center" shrinkToFit="1"/>
      <protection hidden="1"/>
    </xf>
    <xf numFmtId="0" fontId="5" fillId="27" borderId="0" xfId="0" applyFont="1" applyFill="1" applyProtection="1">
      <alignment vertical="center"/>
      <protection hidden="1"/>
    </xf>
    <xf numFmtId="0" fontId="5" fillId="27" borderId="0" xfId="44" applyFont="1" applyFill="1" applyAlignment="1" applyProtection="1">
      <alignment horizontal="left"/>
      <protection hidden="1"/>
    </xf>
    <xf numFmtId="0" fontId="17" fillId="27" borderId="0" xfId="44" applyFont="1" applyFill="1" applyAlignment="1"/>
    <xf numFmtId="0" fontId="5" fillId="27" borderId="0" xfId="44" applyFont="1" applyFill="1" applyBorder="1" applyAlignment="1" applyProtection="1">
      <alignment horizontal="left"/>
      <protection hidden="1"/>
    </xf>
    <xf numFmtId="49" fontId="17" fillId="27" borderId="0" xfId="44" applyNumberFormat="1" applyFont="1" applyFill="1" applyBorder="1" applyAlignment="1" applyProtection="1">
      <alignment horizontal="right" shrinkToFit="1"/>
      <protection hidden="1"/>
    </xf>
    <xf numFmtId="176" fontId="17" fillId="27" borderId="0" xfId="44" applyNumberFormat="1" applyFont="1" applyFill="1" applyBorder="1" applyAlignment="1" applyProtection="1">
      <alignment horizontal="right" shrinkToFit="1"/>
      <protection hidden="1"/>
    </xf>
    <xf numFmtId="176" fontId="17" fillId="27" borderId="0" xfId="44" applyNumberFormat="1" applyFont="1" applyFill="1" applyBorder="1" applyAlignment="1" applyProtection="1">
      <alignment horizontal="center" shrinkToFit="1"/>
      <protection hidden="1"/>
    </xf>
    <xf numFmtId="49" fontId="17" fillId="27" borderId="0" xfId="44" applyNumberFormat="1" applyFont="1" applyFill="1" applyAlignment="1" applyProtection="1">
      <alignment horizontal="right" shrinkToFit="1"/>
      <protection hidden="1"/>
    </xf>
    <xf numFmtId="176" fontId="17" fillId="27" borderId="0" xfId="44" applyNumberFormat="1" applyFont="1" applyFill="1" applyBorder="1" applyAlignment="1" applyProtection="1">
      <alignment horizontal="left" shrinkToFit="1"/>
      <protection hidden="1"/>
    </xf>
    <xf numFmtId="0" fontId="6" fillId="27" borderId="0" xfId="44" applyFont="1" applyFill="1" applyAlignment="1">
      <alignment horizontal="center"/>
    </xf>
    <xf numFmtId="0" fontId="5" fillId="27" borderId="0" xfId="44" applyFont="1" applyFill="1" applyBorder="1" applyAlignment="1" applyProtection="1">
      <alignment horizontal="center"/>
      <protection hidden="1"/>
    </xf>
    <xf numFmtId="0" fontId="6" fillId="27" borderId="0" xfId="44" applyFont="1" applyFill="1" applyBorder="1" applyAlignment="1" applyProtection="1">
      <alignment horizontal="left"/>
      <protection hidden="1"/>
    </xf>
    <xf numFmtId="0" fontId="17" fillId="27" borderId="0" xfId="44" applyFont="1" applyFill="1" applyBorder="1" applyAlignment="1" applyProtection="1">
      <alignment horizontal="center"/>
      <protection hidden="1"/>
    </xf>
    <xf numFmtId="0" fontId="17" fillId="27" borderId="0" xfId="0" applyFont="1" applyFill="1" applyBorder="1" applyProtection="1">
      <alignment vertical="center"/>
      <protection hidden="1"/>
    </xf>
    <xf numFmtId="0" fontId="17" fillId="27" borderId="0" xfId="44" applyFont="1" applyFill="1" applyBorder="1" applyProtection="1">
      <protection hidden="1"/>
    </xf>
    <xf numFmtId="49" fontId="5" fillId="27" borderId="0" xfId="44" applyNumberFormat="1" applyFont="1" applyFill="1" applyBorder="1" applyAlignment="1" applyProtection="1">
      <alignment horizontal="right" shrinkToFit="1"/>
      <protection hidden="1"/>
    </xf>
    <xf numFmtId="49" fontId="5" fillId="27" borderId="0" xfId="44" applyNumberFormat="1" applyFont="1" applyFill="1" applyBorder="1" applyAlignment="1" applyProtection="1">
      <alignment shrinkToFit="1"/>
      <protection hidden="1"/>
    </xf>
    <xf numFmtId="0" fontId="5" fillId="27" borderId="0" xfId="44" applyFont="1" applyFill="1" applyBorder="1" applyAlignment="1" applyProtection="1">
      <alignment shrinkToFit="1"/>
      <protection hidden="1"/>
    </xf>
    <xf numFmtId="0" fontId="5" fillId="27" borderId="0" xfId="0" applyFont="1" applyFill="1" applyBorder="1" applyProtection="1">
      <alignment vertical="center"/>
      <protection hidden="1"/>
    </xf>
    <xf numFmtId="0" fontId="5" fillId="27" borderId="0" xfId="44" applyFont="1" applyFill="1" applyBorder="1" applyProtection="1">
      <protection hidden="1"/>
    </xf>
    <xf numFmtId="0" fontId="6" fillId="27" borderId="0" xfId="44" applyFont="1" applyFill="1" applyBorder="1" applyAlignment="1">
      <alignment horizontal="center"/>
    </xf>
    <xf numFmtId="0" fontId="5" fillId="27" borderId="0" xfId="44" applyFont="1" applyFill="1" applyBorder="1" applyAlignment="1" applyProtection="1">
      <protection hidden="1"/>
    </xf>
    <xf numFmtId="0" fontId="6" fillId="27" borderId="0" xfId="44" applyFont="1" applyFill="1" applyAlignment="1" applyProtection="1">
      <alignment horizontal="center" vertical="center"/>
      <protection hidden="1"/>
    </xf>
    <xf numFmtId="0" fontId="5" fillId="27" borderId="0" xfId="44" applyFont="1" applyFill="1"/>
    <xf numFmtId="0" fontId="9" fillId="27" borderId="45" xfId="44" applyFont="1" applyFill="1" applyBorder="1" applyAlignment="1" applyProtection="1">
      <alignment horizontal="center"/>
      <protection hidden="1"/>
    </xf>
    <xf numFmtId="0" fontId="5" fillId="0" borderId="10" xfId="44" applyFont="1" applyFill="1" applyBorder="1" applyAlignment="1" applyProtection="1">
      <alignment horizontal="center" shrinkToFit="1"/>
      <protection hidden="1"/>
    </xf>
    <xf numFmtId="49" fontId="5" fillId="0" borderId="46" xfId="44" applyNumberFormat="1" applyFont="1" applyFill="1" applyBorder="1" applyAlignment="1" applyProtection="1">
      <alignment shrinkToFit="1"/>
      <protection locked="0" hidden="1"/>
    </xf>
    <xf numFmtId="0" fontId="5" fillId="0" borderId="11" xfId="44" applyFont="1" applyFill="1" applyBorder="1" applyAlignment="1" applyProtection="1">
      <alignment horizontal="center" shrinkToFit="1"/>
      <protection hidden="1"/>
    </xf>
    <xf numFmtId="49" fontId="5" fillId="0" borderId="51" xfId="44" applyNumberFormat="1" applyFont="1" applyFill="1" applyBorder="1" applyAlignment="1" applyProtection="1">
      <alignment shrinkToFit="1"/>
      <protection locked="0" hidden="1"/>
    </xf>
    <xf numFmtId="0" fontId="5" fillId="0" borderId="12" xfId="44" applyFont="1" applyFill="1" applyBorder="1" applyAlignment="1" applyProtection="1">
      <alignment horizontal="center" shrinkToFit="1"/>
      <protection hidden="1"/>
    </xf>
    <xf numFmtId="49" fontId="5" fillId="0" borderId="15" xfId="44" applyNumberFormat="1" applyFont="1" applyFill="1" applyBorder="1" applyAlignment="1" applyProtection="1">
      <alignment shrinkToFit="1"/>
      <protection locked="0" hidden="1"/>
    </xf>
    <xf numFmtId="0" fontId="8" fillId="27" borderId="0" xfId="44" applyFont="1" applyFill="1" applyBorder="1" applyAlignment="1" applyProtection="1">
      <alignment horizontal="right"/>
      <protection hidden="1"/>
    </xf>
    <xf numFmtId="0" fontId="11" fillId="27" borderId="0" xfId="42" applyFont="1" applyFill="1" applyAlignment="1" applyProtection="1">
      <alignment horizontal="center" vertical="center"/>
      <protection locked="0"/>
    </xf>
    <xf numFmtId="0" fontId="11" fillId="27" borderId="0" xfId="42" applyFont="1" applyFill="1" applyAlignment="1" applyProtection="1">
      <alignment horizontal="left" vertical="center"/>
      <protection locked="0"/>
    </xf>
    <xf numFmtId="0" fontId="12" fillId="27" borderId="0" xfId="42" applyFont="1" applyFill="1" applyBorder="1">
      <alignment vertical="center"/>
    </xf>
    <xf numFmtId="0" fontId="14" fillId="27" borderId="0" xfId="42" applyFont="1" applyFill="1" applyBorder="1" applyProtection="1">
      <alignment vertical="center"/>
      <protection hidden="1"/>
    </xf>
    <xf numFmtId="49" fontId="14" fillId="27" borderId="0" xfId="42" applyNumberFormat="1" applyFont="1" applyFill="1" applyBorder="1" applyProtection="1">
      <alignment vertical="center"/>
      <protection hidden="1"/>
    </xf>
    <xf numFmtId="0" fontId="12" fillId="27" borderId="0" xfId="42" applyFont="1" applyFill="1" applyBorder="1" applyProtection="1">
      <alignment vertical="center"/>
      <protection hidden="1"/>
    </xf>
    <xf numFmtId="0" fontId="14" fillId="27" borderId="0" xfId="42" applyFont="1" applyFill="1">
      <alignment vertical="center"/>
    </xf>
    <xf numFmtId="0" fontId="14" fillId="0" borderId="0" xfId="42" applyFont="1">
      <alignment vertical="center"/>
    </xf>
    <xf numFmtId="0" fontId="14" fillId="27" borderId="0" xfId="42" applyFont="1" applyFill="1" applyAlignment="1">
      <alignment horizontal="left" vertical="center"/>
    </xf>
    <xf numFmtId="0" fontId="17" fillId="27" borderId="0" xfId="44" applyFont="1" applyFill="1" applyAlignment="1" applyProtection="1">
      <alignment horizontal="left"/>
      <protection hidden="1"/>
    </xf>
    <xf numFmtId="0" fontId="14" fillId="26" borderId="0" xfId="42" applyNumberFormat="1" applyFont="1" applyFill="1" applyBorder="1" applyProtection="1">
      <alignment vertical="center"/>
      <protection locked="0" hidden="1"/>
    </xf>
    <xf numFmtId="49" fontId="14" fillId="26" borderId="0" xfId="42" applyNumberFormat="1" applyFont="1" applyFill="1" applyBorder="1" applyProtection="1">
      <alignment vertical="center"/>
      <protection locked="0" hidden="1"/>
    </xf>
    <xf numFmtId="0" fontId="14" fillId="26" borderId="0" xfId="42" applyFont="1" applyFill="1" applyAlignment="1" applyProtection="1">
      <alignment horizontal="center" vertical="center"/>
      <protection locked="0"/>
    </xf>
    <xf numFmtId="0" fontId="14" fillId="27" borderId="0" xfId="42" applyFont="1" applyFill="1" applyProtection="1">
      <alignment vertical="center"/>
      <protection locked="0"/>
    </xf>
    <xf numFmtId="178" fontId="22" fillId="26" borderId="0" xfId="44" applyNumberFormat="1" applyFont="1" applyFill="1" applyBorder="1" applyAlignment="1" applyProtection="1">
      <alignment horizontal="center"/>
      <protection locked="0" hidden="1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>
      <alignment vertical="center"/>
    </xf>
    <xf numFmtId="49" fontId="5" fillId="0" borderId="23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49" fontId="5" fillId="27" borderId="0" xfId="0" applyNumberFormat="1" applyFont="1" applyFill="1" applyBorder="1" applyAlignment="1">
      <alignment horizontal="left" vertical="center"/>
    </xf>
    <xf numFmtId="0" fontId="5" fillId="0" borderId="0" xfId="42" applyFont="1">
      <alignment vertical="center"/>
    </xf>
    <xf numFmtId="0" fontId="5" fillId="27" borderId="0" xfId="42" applyFont="1" applyFill="1" applyProtection="1">
      <alignment vertical="center"/>
      <protection locked="0"/>
    </xf>
    <xf numFmtId="0" fontId="5" fillId="27" borderId="0" xfId="42" applyFont="1" applyFill="1" applyBorder="1" applyProtection="1">
      <alignment vertical="center"/>
      <protection locked="0"/>
    </xf>
    <xf numFmtId="0" fontId="5" fillId="27" borderId="0" xfId="42" applyFont="1" applyFill="1">
      <alignment vertical="center"/>
    </xf>
    <xf numFmtId="0" fontId="5" fillId="27" borderId="0" xfId="42" applyFont="1" applyFill="1" applyAlignment="1">
      <alignment vertical="center"/>
    </xf>
    <xf numFmtId="0" fontId="5" fillId="0" borderId="0" xfId="42" applyFont="1" applyAlignment="1">
      <alignment vertical="center"/>
    </xf>
    <xf numFmtId="0" fontId="5" fillId="27" borderId="0" xfId="42" applyFont="1" applyFill="1" applyBorder="1">
      <alignment vertical="center"/>
    </xf>
    <xf numFmtId="0" fontId="5" fillId="0" borderId="0" xfId="42" applyFont="1" applyAlignment="1">
      <alignment horizontal="center" vertical="center"/>
    </xf>
    <xf numFmtId="0" fontId="5" fillId="27" borderId="20" xfId="42" applyFont="1" applyFill="1" applyBorder="1">
      <alignment vertical="center"/>
    </xf>
    <xf numFmtId="0" fontId="5" fillId="27" borderId="59" xfId="42" applyFont="1" applyFill="1" applyBorder="1">
      <alignment vertical="center"/>
    </xf>
    <xf numFmtId="0" fontId="5" fillId="27" borderId="21" xfId="42" applyFont="1" applyFill="1" applyBorder="1">
      <alignment vertical="center"/>
    </xf>
    <xf numFmtId="0" fontId="5" fillId="27" borderId="23" xfId="42" applyFont="1" applyFill="1" applyBorder="1">
      <alignment vertical="center"/>
    </xf>
    <xf numFmtId="0" fontId="5" fillId="27" borderId="22" xfId="42" applyFont="1" applyFill="1" applyBorder="1">
      <alignment vertical="center"/>
    </xf>
    <xf numFmtId="0" fontId="5" fillId="0" borderId="0" xfId="42" applyFont="1" applyBorder="1">
      <alignment vertical="center"/>
    </xf>
    <xf numFmtId="0" fontId="5" fillId="27" borderId="24" xfId="42" applyFont="1" applyFill="1" applyBorder="1">
      <alignment vertical="center"/>
    </xf>
    <xf numFmtId="0" fontId="5" fillId="27" borderId="26" xfId="42" applyFont="1" applyFill="1" applyBorder="1">
      <alignment vertical="center"/>
    </xf>
    <xf numFmtId="0" fontId="5" fillId="27" borderId="25" xfId="42" applyFont="1" applyFill="1" applyBorder="1">
      <alignment vertical="center"/>
    </xf>
    <xf numFmtId="0" fontId="5" fillId="26" borderId="0" xfId="42" applyFont="1" applyFill="1">
      <alignment vertical="center"/>
    </xf>
    <xf numFmtId="0" fontId="5" fillId="29" borderId="60" xfId="44" applyFont="1" applyFill="1" applyBorder="1" applyAlignment="1" applyProtection="1">
      <alignment horizontal="center"/>
      <protection hidden="1"/>
    </xf>
    <xf numFmtId="0" fontId="5" fillId="29" borderId="61" xfId="44" applyFont="1" applyFill="1" applyBorder="1" applyAlignment="1" applyProtection="1">
      <alignment horizontal="center"/>
      <protection hidden="1"/>
    </xf>
    <xf numFmtId="0" fontId="5" fillId="28" borderId="16" xfId="44" applyFont="1" applyFill="1" applyBorder="1" applyAlignment="1" applyProtection="1">
      <alignment horizontal="center"/>
      <protection hidden="1"/>
    </xf>
    <xf numFmtId="178" fontId="8" fillId="27" borderId="0" xfId="44" applyNumberFormat="1" applyFont="1" applyFill="1" applyBorder="1" applyAlignment="1" applyProtection="1">
      <alignment horizontal="center" shrinkToFit="1"/>
      <protection hidden="1"/>
    </xf>
    <xf numFmtId="178" fontId="17" fillId="27" borderId="0" xfId="44" applyNumberFormat="1" applyFont="1" applyFill="1" applyBorder="1" applyAlignment="1" applyProtection="1">
      <alignment horizontal="right" shrinkToFit="1"/>
      <protection hidden="1"/>
    </xf>
    <xf numFmtId="0" fontId="6" fillId="25" borderId="40" xfId="44" applyFont="1" applyFill="1" applyBorder="1" applyAlignment="1" applyProtection="1">
      <alignment horizontal="center" vertical="center" shrinkToFit="1"/>
      <protection hidden="1"/>
    </xf>
    <xf numFmtId="0" fontId="5" fillId="0" borderId="13" xfId="44" applyFont="1" applyBorder="1" applyAlignment="1" applyProtection="1">
      <alignment shrinkToFit="1"/>
      <protection hidden="1"/>
    </xf>
    <xf numFmtId="0" fontId="5" fillId="0" borderId="43" xfId="44" applyFont="1" applyBorder="1" applyAlignment="1" applyProtection="1">
      <alignment shrinkToFit="1"/>
      <protection hidden="1"/>
    </xf>
    <xf numFmtId="178" fontId="8" fillId="27" borderId="45" xfId="44" applyNumberFormat="1" applyFont="1" applyFill="1" applyBorder="1" applyAlignment="1" applyProtection="1">
      <alignment horizontal="right" shrinkToFit="1"/>
      <protection hidden="1"/>
    </xf>
    <xf numFmtId="0" fontId="5" fillId="0" borderId="0" xfId="44" applyFont="1" applyFill="1" applyBorder="1" applyProtection="1">
      <protection hidden="1"/>
    </xf>
    <xf numFmtId="49" fontId="6" fillId="0" borderId="17" xfId="44" applyNumberFormat="1" applyFont="1" applyBorder="1" applyAlignment="1" applyProtection="1">
      <alignment horizontal="center" vertical="center" shrinkToFit="1"/>
      <protection hidden="1"/>
    </xf>
    <xf numFmtId="0" fontId="5" fillId="0" borderId="63" xfId="44" applyNumberFormat="1" applyFont="1" applyFill="1" applyBorder="1" applyAlignment="1" applyProtection="1">
      <alignment horizontal="right"/>
      <protection locked="0" hidden="1"/>
    </xf>
    <xf numFmtId="0" fontId="5" fillId="0" borderId="49" xfId="44" applyNumberFormat="1" applyFont="1" applyFill="1" applyBorder="1" applyAlignment="1" applyProtection="1">
      <alignment horizontal="right"/>
      <protection locked="0" hidden="1"/>
    </xf>
    <xf numFmtId="0" fontId="5" fillId="0" borderId="48" xfId="44" applyNumberFormat="1" applyFont="1" applyFill="1" applyBorder="1" applyAlignment="1" applyProtection="1">
      <alignment horizontal="right"/>
      <protection locked="0" hidden="1"/>
    </xf>
    <xf numFmtId="0" fontId="5" fillId="0" borderId="0" xfId="44" applyFont="1" applyFill="1" applyBorder="1" applyAlignment="1" applyProtection="1">
      <alignment horizontal="left"/>
      <protection hidden="1"/>
    </xf>
    <xf numFmtId="49" fontId="5" fillId="0" borderId="0" xfId="44" applyNumberFormat="1" applyFont="1" applyFill="1" applyProtection="1">
      <protection hidden="1"/>
    </xf>
    <xf numFmtId="0" fontId="5" fillId="0" borderId="0" xfId="44" applyFont="1" applyFill="1" applyAlignment="1" applyProtection="1">
      <alignment horizontal="center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44" applyFont="1" applyFill="1" applyAlignment="1" applyProtection="1">
      <alignment horizontal="center" shrinkToFit="1"/>
      <protection hidden="1"/>
    </xf>
    <xf numFmtId="49" fontId="5" fillId="0" borderId="0" xfId="44" applyNumberFormat="1" applyFont="1" applyFill="1" applyAlignment="1" applyProtection="1">
      <alignment horizontal="right" shrinkToFit="1"/>
      <protection hidden="1"/>
    </xf>
    <xf numFmtId="0" fontId="5" fillId="0" borderId="0" xfId="44" applyFont="1" applyFill="1" applyAlignment="1" applyProtection="1">
      <alignment shrinkToFit="1"/>
      <protection hidden="1"/>
    </xf>
    <xf numFmtId="0" fontId="5" fillId="0" borderId="0" xfId="44" applyFont="1" applyFill="1" applyAlignment="1" applyProtection="1">
      <alignment horizontal="left"/>
      <protection hidden="1"/>
    </xf>
    <xf numFmtId="0" fontId="5" fillId="0" borderId="0" xfId="44" applyFont="1" applyFill="1"/>
    <xf numFmtId="0" fontId="5" fillId="0" borderId="18" xfId="44" applyFont="1" applyFill="1" applyBorder="1" applyProtection="1">
      <protection hidden="1"/>
    </xf>
    <xf numFmtId="0" fontId="5" fillId="0" borderId="10" xfId="44" applyNumberFormat="1" applyFont="1" applyFill="1" applyBorder="1" applyAlignment="1" applyProtection="1">
      <alignment horizontal="right"/>
      <protection locked="0" hidden="1"/>
    </xf>
    <xf numFmtId="49" fontId="5" fillId="27" borderId="10" xfId="44" applyNumberFormat="1" applyFont="1" applyFill="1" applyBorder="1" applyAlignment="1" applyProtection="1">
      <alignment shrinkToFit="1"/>
      <protection locked="0" hidden="1"/>
    </xf>
    <xf numFmtId="49" fontId="5" fillId="24" borderId="10" xfId="44" applyNumberFormat="1" applyFont="1" applyFill="1" applyBorder="1" applyAlignment="1" applyProtection="1">
      <alignment horizontal="right" shrinkToFit="1"/>
      <protection locked="0" hidden="1"/>
    </xf>
    <xf numFmtId="49" fontId="5" fillId="27" borderId="10" xfId="44" applyNumberFormat="1" applyFont="1" applyFill="1" applyBorder="1" applyAlignment="1" applyProtection="1">
      <alignment horizontal="center" shrinkToFit="1"/>
      <protection locked="0" hidden="1"/>
    </xf>
    <xf numFmtId="0" fontId="5" fillId="0" borderId="19" xfId="44" applyFont="1" applyFill="1" applyBorder="1" applyProtection="1">
      <protection hidden="1"/>
    </xf>
    <xf numFmtId="0" fontId="5" fillId="0" borderId="11" xfId="44" applyFont="1" applyFill="1" applyBorder="1" applyAlignment="1" applyProtection="1">
      <alignment horizontal="center"/>
      <protection hidden="1"/>
    </xf>
    <xf numFmtId="0" fontId="5" fillId="0" borderId="11" xfId="44" applyNumberFormat="1" applyFont="1" applyFill="1" applyBorder="1" applyAlignment="1" applyProtection="1">
      <alignment horizontal="right"/>
      <protection locked="0" hidden="1"/>
    </xf>
    <xf numFmtId="49" fontId="5" fillId="27" borderId="11" xfId="44" applyNumberFormat="1" applyFont="1" applyFill="1" applyBorder="1" applyAlignment="1" applyProtection="1">
      <alignment shrinkToFit="1"/>
      <protection locked="0" hidden="1"/>
    </xf>
    <xf numFmtId="49" fontId="5" fillId="24" borderId="11" xfId="44" applyNumberFormat="1" applyFont="1" applyFill="1" applyBorder="1" applyAlignment="1" applyProtection="1">
      <alignment horizontal="right" shrinkToFit="1"/>
      <protection locked="0" hidden="1"/>
    </xf>
    <xf numFmtId="49" fontId="5" fillId="27" borderId="11" xfId="44" applyNumberFormat="1" applyFont="1" applyFill="1" applyBorder="1" applyAlignment="1" applyProtection="1">
      <alignment horizontal="center" shrinkToFit="1"/>
      <protection locked="0" hidden="1"/>
    </xf>
    <xf numFmtId="0" fontId="5" fillId="0" borderId="12" xfId="44" applyNumberFormat="1" applyFont="1" applyFill="1" applyBorder="1" applyAlignment="1" applyProtection="1">
      <alignment horizontal="right"/>
      <protection locked="0" hidden="1"/>
    </xf>
    <xf numFmtId="49" fontId="5" fillId="27" borderId="12" xfId="44" applyNumberFormat="1" applyFont="1" applyFill="1" applyBorder="1" applyAlignment="1" applyProtection="1">
      <alignment shrinkToFit="1"/>
      <protection locked="0" hidden="1"/>
    </xf>
    <xf numFmtId="49" fontId="5" fillId="24" borderId="12" xfId="44" applyNumberFormat="1" applyFont="1" applyFill="1" applyBorder="1" applyAlignment="1" applyProtection="1">
      <alignment horizontal="right" shrinkToFit="1"/>
      <protection locked="0" hidden="1"/>
    </xf>
    <xf numFmtId="49" fontId="5" fillId="27" borderId="12" xfId="44" applyNumberFormat="1" applyFont="1" applyFill="1" applyBorder="1" applyAlignment="1" applyProtection="1">
      <alignment horizontal="center" shrinkToFit="1"/>
      <protection locked="0" hidden="1"/>
    </xf>
    <xf numFmtId="0" fontId="5" fillId="0" borderId="44" xfId="44" applyFont="1" applyBorder="1" applyAlignment="1" applyProtection="1">
      <alignment shrinkToFit="1"/>
      <protection hidden="1"/>
    </xf>
    <xf numFmtId="0" fontId="5" fillId="0" borderId="29" xfId="0" applyFont="1" applyBorder="1" applyAlignment="1">
      <alignment horizontal="center" vertical="center"/>
    </xf>
    <xf numFmtId="49" fontId="6" fillId="0" borderId="29" xfId="44" applyNumberFormat="1" applyFont="1" applyBorder="1" applyAlignment="1" applyProtection="1">
      <alignment horizontal="center" vertical="center" shrinkToFit="1"/>
      <protection hidden="1"/>
    </xf>
    <xf numFmtId="49" fontId="6" fillId="25" borderId="29" xfId="44" applyNumberFormat="1" applyFont="1" applyFill="1" applyBorder="1" applyAlignment="1" applyProtection="1">
      <alignment horizontal="center" vertical="center" shrinkToFit="1"/>
      <protection hidden="1"/>
    </xf>
    <xf numFmtId="0" fontId="6" fillId="25" borderId="29" xfId="44" applyFont="1" applyFill="1" applyBorder="1" applyAlignment="1" applyProtection="1">
      <alignment horizontal="center" vertical="center" shrinkToFit="1"/>
      <protection hidden="1"/>
    </xf>
    <xf numFmtId="176" fontId="8" fillId="27" borderId="45" xfId="44" applyNumberFormat="1" applyFont="1" applyFill="1" applyBorder="1" applyAlignment="1" applyProtection="1">
      <alignment horizontal="right" shrinkToFit="1"/>
      <protection hidden="1"/>
    </xf>
    <xf numFmtId="49" fontId="6" fillId="0" borderId="38" xfId="44" applyNumberFormat="1" applyFont="1" applyBorder="1" applyAlignment="1" applyProtection="1">
      <alignment horizontal="center" vertical="center"/>
      <protection hidden="1"/>
    </xf>
    <xf numFmtId="0" fontId="5" fillId="0" borderId="53" xfId="44" applyFont="1" applyFill="1" applyBorder="1" applyProtection="1">
      <protection hidden="1"/>
    </xf>
    <xf numFmtId="0" fontId="5" fillId="0" borderId="54" xfId="44" applyFont="1" applyFill="1" applyBorder="1" applyProtection="1">
      <protection hidden="1"/>
    </xf>
    <xf numFmtId="0" fontId="5" fillId="0" borderId="13" xfId="44" applyFont="1" applyFill="1" applyBorder="1" applyAlignment="1" applyProtection="1">
      <alignment horizontal="center"/>
      <protection hidden="1"/>
    </xf>
    <xf numFmtId="0" fontId="5" fillId="0" borderId="43" xfId="44" applyFont="1" applyFill="1" applyBorder="1" applyAlignment="1" applyProtection="1">
      <alignment horizontal="center"/>
      <protection hidden="1"/>
    </xf>
    <xf numFmtId="0" fontId="5" fillId="0" borderId="62" xfId="0" applyFont="1" applyBorder="1" applyAlignment="1">
      <alignment vertical="center"/>
    </xf>
    <xf numFmtId="0" fontId="5" fillId="0" borderId="64" xfId="44" applyFont="1" applyFill="1" applyBorder="1" applyProtection="1">
      <protection hidden="1"/>
    </xf>
    <xf numFmtId="0" fontId="5" fillId="0" borderId="66" xfId="44" applyFont="1" applyFill="1" applyBorder="1" applyProtection="1">
      <protection hidden="1"/>
    </xf>
    <xf numFmtId="49" fontId="6" fillId="0" borderId="38" xfId="44" applyNumberFormat="1" applyFont="1" applyBorder="1" applyAlignment="1" applyProtection="1">
      <alignment horizontal="center" vertical="center" shrinkToFit="1"/>
      <protection hidden="1"/>
    </xf>
    <xf numFmtId="0" fontId="5" fillId="0" borderId="27" xfId="44" applyNumberFormat="1" applyFont="1" applyFill="1" applyBorder="1" applyAlignment="1" applyProtection="1">
      <alignment horizontal="right"/>
      <protection locked="0" hidden="1"/>
    </xf>
    <xf numFmtId="0" fontId="5" fillId="0" borderId="53" xfId="44" applyNumberFormat="1" applyFont="1" applyFill="1" applyBorder="1" applyAlignment="1" applyProtection="1">
      <alignment horizontal="right"/>
      <protection locked="0" hidden="1"/>
    </xf>
    <xf numFmtId="0" fontId="5" fillId="0" borderId="54" xfId="44" applyNumberFormat="1" applyFont="1" applyFill="1" applyBorder="1" applyAlignment="1" applyProtection="1">
      <alignment horizontal="right"/>
      <protection locked="0" hidden="1"/>
    </xf>
    <xf numFmtId="49" fontId="6" fillId="0" borderId="28" xfId="44" applyNumberFormat="1" applyFont="1" applyFill="1" applyBorder="1" applyAlignment="1" applyProtection="1">
      <alignment horizontal="center" vertical="center" shrinkToFit="1"/>
      <protection hidden="1"/>
    </xf>
    <xf numFmtId="0" fontId="5" fillId="0" borderId="44" xfId="44" applyNumberFormat="1" applyFont="1" applyFill="1" applyBorder="1" applyAlignment="1" applyProtection="1">
      <alignment horizontal="right"/>
      <protection locked="0" hidden="1"/>
    </xf>
    <xf numFmtId="0" fontId="5" fillId="0" borderId="13" xfId="44" applyNumberFormat="1" applyFont="1" applyFill="1" applyBorder="1" applyAlignment="1" applyProtection="1">
      <alignment horizontal="right"/>
      <protection locked="0" hidden="1"/>
    </xf>
    <xf numFmtId="0" fontId="5" fillId="0" borderId="43" xfId="44" applyNumberFormat="1" applyFont="1" applyFill="1" applyBorder="1" applyAlignment="1" applyProtection="1">
      <alignment horizontal="right"/>
      <protection locked="0" hidden="1"/>
    </xf>
    <xf numFmtId="49" fontId="6" fillId="0" borderId="62" xfId="44" applyNumberFormat="1" applyFont="1" applyBorder="1" applyAlignment="1" applyProtection="1">
      <alignment horizontal="center" vertical="center" shrinkToFit="1"/>
      <protection hidden="1"/>
    </xf>
    <xf numFmtId="0" fontId="5" fillId="0" borderId="64" xfId="44" applyNumberFormat="1" applyFont="1" applyFill="1" applyBorder="1" applyAlignment="1" applyProtection="1">
      <alignment horizontal="right"/>
      <protection locked="0" hidden="1"/>
    </xf>
    <xf numFmtId="0" fontId="5" fillId="0" borderId="65" xfId="44" applyNumberFormat="1" applyFont="1" applyFill="1" applyBorder="1" applyAlignment="1" applyProtection="1">
      <alignment horizontal="right"/>
      <protection locked="0" hidden="1"/>
    </xf>
    <xf numFmtId="0" fontId="5" fillId="0" borderId="66" xfId="44" applyNumberFormat="1" applyFont="1" applyFill="1" applyBorder="1" applyAlignment="1" applyProtection="1">
      <alignment horizontal="right"/>
      <protection locked="0" hidden="1"/>
    </xf>
    <xf numFmtId="49" fontId="5" fillId="27" borderId="15" xfId="44" applyNumberFormat="1" applyFont="1" applyFill="1" applyBorder="1" applyAlignment="1" applyProtection="1">
      <alignment shrinkToFit="1"/>
      <protection locked="0" hidden="1"/>
    </xf>
    <xf numFmtId="49" fontId="5" fillId="27" borderId="18" xfId="44" applyNumberFormat="1" applyFont="1" applyFill="1" applyBorder="1" applyAlignment="1" applyProtection="1">
      <alignment shrinkToFit="1"/>
      <protection locked="0" hidden="1"/>
    </xf>
    <xf numFmtId="49" fontId="5" fillId="27" borderId="19" xfId="44" applyNumberFormat="1" applyFont="1" applyFill="1" applyBorder="1" applyAlignment="1" applyProtection="1">
      <alignment shrinkToFit="1"/>
      <protection locked="0" hidden="1"/>
    </xf>
    <xf numFmtId="49" fontId="5" fillId="24" borderId="43" xfId="44" applyNumberFormat="1" applyFont="1" applyFill="1" applyBorder="1" applyAlignment="1" applyProtection="1">
      <alignment horizontal="right" shrinkToFit="1"/>
      <protection locked="0" hidden="1"/>
    </xf>
    <xf numFmtId="0" fontId="21" fillId="27" borderId="0" xfId="44" applyFont="1" applyFill="1" applyAlignment="1" applyProtection="1">
      <alignment horizontal="left"/>
      <protection hidden="1"/>
    </xf>
    <xf numFmtId="0" fontId="5" fillId="27" borderId="16" xfId="44" applyFont="1" applyFill="1" applyBorder="1" applyAlignment="1" applyProtection="1">
      <alignment horizontal="center"/>
      <protection hidden="1"/>
    </xf>
    <xf numFmtId="49" fontId="8" fillId="27" borderId="0" xfId="44" applyNumberFormat="1" applyFont="1" applyFill="1" applyBorder="1" applyAlignment="1" applyProtection="1">
      <alignment horizontal="right"/>
      <protection hidden="1"/>
    </xf>
    <xf numFmtId="49" fontId="5" fillId="27" borderId="39" xfId="0" applyNumberFormat="1" applyFont="1" applyFill="1" applyBorder="1" applyAlignment="1">
      <alignment horizontal="center" vertical="center"/>
    </xf>
    <xf numFmtId="0" fontId="21" fillId="26" borderId="0" xfId="46" applyFont="1" applyFill="1" applyAlignment="1" applyProtection="1">
      <alignment vertical="center"/>
      <protection locked="0" hidden="1"/>
    </xf>
    <xf numFmtId="49" fontId="11" fillId="26" borderId="0" xfId="42" applyNumberFormat="1" applyFont="1" applyFill="1" applyAlignment="1" applyProtection="1">
      <alignment horizontal="left" vertical="center"/>
      <protection locked="0"/>
    </xf>
    <xf numFmtId="0" fontId="5" fillId="26" borderId="0" xfId="42" applyFont="1" applyFill="1" applyBorder="1" applyAlignment="1" applyProtection="1">
      <alignment vertical="center"/>
      <protection locked="0"/>
    </xf>
    <xf numFmtId="0" fontId="5" fillId="0" borderId="34" xfId="44" applyFont="1" applyFill="1" applyBorder="1" applyAlignment="1" applyProtection="1">
      <alignment horizontal="center" shrinkToFit="1"/>
      <protection hidden="1"/>
    </xf>
    <xf numFmtId="49" fontId="17" fillId="30" borderId="0" xfId="44" applyNumberFormat="1" applyFont="1" applyFill="1" applyBorder="1" applyAlignment="1" applyProtection="1">
      <alignment horizontal="left" shrinkToFit="1"/>
      <protection hidden="1"/>
    </xf>
    <xf numFmtId="0" fontId="5" fillId="30" borderId="0" xfId="44" applyFont="1" applyFill="1" applyAlignment="1" applyProtection="1">
      <alignment horizontal="center" shrinkToFit="1"/>
      <protection hidden="1"/>
    </xf>
    <xf numFmtId="49" fontId="15" fillId="30" borderId="0" xfId="44" applyNumberFormat="1" applyFont="1" applyFill="1" applyAlignment="1" applyProtection="1">
      <alignment horizontal="right" shrinkToFit="1"/>
      <protection hidden="1"/>
    </xf>
    <xf numFmtId="49" fontId="5" fillId="0" borderId="67" xfId="44" applyNumberFormat="1" applyFont="1" applyFill="1" applyBorder="1" applyAlignment="1" applyProtection="1">
      <alignment shrinkToFit="1"/>
      <protection locked="0" hidden="1"/>
    </xf>
    <xf numFmtId="0" fontId="5" fillId="0" borderId="47" xfId="44" applyFont="1" applyFill="1" applyBorder="1" applyAlignment="1" applyProtection="1">
      <alignment horizontal="center"/>
      <protection hidden="1"/>
    </xf>
    <xf numFmtId="0" fontId="5" fillId="0" borderId="34" xfId="44" applyFont="1" applyBorder="1" applyProtection="1">
      <protection hidden="1"/>
    </xf>
    <xf numFmtId="176" fontId="13" fillId="30" borderId="41" xfId="44" applyNumberFormat="1" applyFont="1" applyFill="1" applyBorder="1" applyAlignment="1" applyProtection="1">
      <alignment horizontal="left" vertical="center" shrinkToFit="1"/>
      <protection hidden="1"/>
    </xf>
    <xf numFmtId="176" fontId="20" fillId="30" borderId="41" xfId="44" applyNumberFormat="1" applyFont="1" applyFill="1" applyBorder="1" applyAlignment="1" applyProtection="1">
      <alignment horizontal="right" vertical="center"/>
      <protection hidden="1"/>
    </xf>
    <xf numFmtId="176" fontId="13" fillId="27" borderId="41" xfId="44" applyNumberFormat="1" applyFont="1" applyFill="1" applyBorder="1" applyAlignment="1" applyProtection="1">
      <alignment horizontal="left" vertical="center" shrinkToFit="1"/>
      <protection hidden="1"/>
    </xf>
    <xf numFmtId="0" fontId="13" fillId="0" borderId="52" xfId="44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47" xfId="44" applyNumberFormat="1" applyFont="1" applyFill="1" applyBorder="1" applyAlignment="1" applyProtection="1">
      <alignment horizontal="right"/>
      <protection locked="0" hidden="1"/>
    </xf>
    <xf numFmtId="0" fontId="5" fillId="0" borderId="55" xfId="44" applyNumberFormat="1" applyFont="1" applyFill="1" applyBorder="1" applyAlignment="1" applyProtection="1">
      <alignment horizontal="right"/>
      <protection locked="0" hidden="1"/>
    </xf>
    <xf numFmtId="0" fontId="5" fillId="0" borderId="69" xfId="44" applyNumberFormat="1" applyFont="1" applyFill="1" applyBorder="1" applyAlignment="1" applyProtection="1">
      <alignment horizontal="right"/>
      <protection locked="0" hidden="1"/>
    </xf>
    <xf numFmtId="0" fontId="40" fillId="27" borderId="0" xfId="44" applyFont="1" applyFill="1" applyProtection="1">
      <protection hidden="1"/>
    </xf>
    <xf numFmtId="0" fontId="40" fillId="27" borderId="0" xfId="44" applyFont="1" applyFill="1" applyBorder="1" applyProtection="1">
      <protection hidden="1"/>
    </xf>
    <xf numFmtId="0" fontId="5" fillId="0" borderId="50" xfId="0" applyNumberFormat="1" applyFont="1" applyBorder="1" applyAlignment="1">
      <alignment horizontal="center" vertical="center" shrinkToFit="1"/>
    </xf>
    <xf numFmtId="0" fontId="5" fillId="28" borderId="14" xfId="44" applyNumberFormat="1" applyFont="1" applyFill="1" applyBorder="1" applyAlignment="1" applyProtection="1">
      <alignment horizontal="center"/>
      <protection hidden="1"/>
    </xf>
    <xf numFmtId="177" fontId="5" fillId="0" borderId="56" xfId="0" applyNumberFormat="1" applyFont="1" applyBorder="1" applyAlignment="1">
      <alignment horizontal="left" vertical="center" shrinkToFit="1"/>
    </xf>
    <xf numFmtId="177" fontId="5" fillId="0" borderId="57" xfId="0" applyNumberFormat="1" applyFont="1" applyBorder="1" applyAlignment="1">
      <alignment horizontal="left" vertical="center" shrinkToFit="1"/>
    </xf>
    <xf numFmtId="177" fontId="5" fillId="0" borderId="58" xfId="0" applyNumberFormat="1" applyFont="1" applyBorder="1" applyAlignment="1">
      <alignment horizontal="left" vertical="center" shrinkToFit="1"/>
    </xf>
    <xf numFmtId="177" fontId="5" fillId="0" borderId="32" xfId="0" applyNumberFormat="1" applyFont="1" applyBorder="1" applyAlignment="1">
      <alignment horizontal="left" vertical="center" shrinkToFit="1"/>
    </xf>
    <xf numFmtId="0" fontId="5" fillId="0" borderId="35" xfId="44" applyNumberFormat="1" applyFont="1" applyFill="1" applyBorder="1" applyAlignment="1" applyProtection="1">
      <alignment horizontal="left" shrinkToFit="1"/>
      <protection locked="0" hidden="1"/>
    </xf>
    <xf numFmtId="0" fontId="5" fillId="0" borderId="18" xfId="44" applyNumberFormat="1" applyFont="1" applyFill="1" applyBorder="1" applyAlignment="1" applyProtection="1">
      <alignment horizontal="left" shrinkToFit="1"/>
      <protection locked="0" hidden="1"/>
    </xf>
    <xf numFmtId="0" fontId="5" fillId="0" borderId="19" xfId="44" applyNumberFormat="1" applyFont="1" applyFill="1" applyBorder="1" applyAlignment="1" applyProtection="1">
      <alignment horizontal="left" shrinkToFit="1"/>
      <protection locked="0" hidden="1"/>
    </xf>
    <xf numFmtId="0" fontId="40" fillId="30" borderId="0" xfId="44" applyFont="1" applyFill="1" applyBorder="1" applyProtection="1">
      <protection hidden="1"/>
    </xf>
    <xf numFmtId="0" fontId="40" fillId="0" borderId="0" xfId="44" applyFont="1" applyFill="1" applyProtection="1">
      <protection hidden="1"/>
    </xf>
    <xf numFmtId="0" fontId="40" fillId="0" borderId="0" xfId="44" applyFont="1" applyProtection="1">
      <protection hidden="1"/>
    </xf>
    <xf numFmtId="0" fontId="40" fillId="30" borderId="0" xfId="44" applyFont="1" applyFill="1" applyProtection="1">
      <protection hidden="1"/>
    </xf>
    <xf numFmtId="0" fontId="39" fillId="0" borderId="37" xfId="45" applyFont="1" applyBorder="1" applyAlignment="1" applyProtection="1">
      <alignment horizontal="center"/>
      <protection hidden="1"/>
    </xf>
    <xf numFmtId="0" fontId="14" fillId="27" borderId="0" xfId="42" applyFont="1" applyFill="1" applyAlignment="1">
      <alignment horizontal="center" vertical="center"/>
    </xf>
    <xf numFmtId="0" fontId="14" fillId="27" borderId="0" xfId="42" applyFont="1" applyFill="1">
      <alignment vertical="center"/>
    </xf>
    <xf numFmtId="0" fontId="14" fillId="30" borderId="0" xfId="42" applyFont="1" applyFill="1">
      <alignment vertical="center"/>
    </xf>
    <xf numFmtId="0" fontId="14" fillId="0" borderId="0" xfId="42" applyFont="1" applyFill="1" applyAlignment="1">
      <alignment horizontal="center" vertical="center"/>
    </xf>
    <xf numFmtId="3" fontId="23" fillId="27" borderId="45" xfId="46" applyNumberFormat="1" applyFont="1" applyFill="1" applyBorder="1" applyAlignment="1" applyProtection="1">
      <alignment horizontal="center" vertical="center" shrinkToFit="1"/>
      <protection locked="0" hidden="1"/>
    </xf>
    <xf numFmtId="178" fontId="17" fillId="27" borderId="0" xfId="44" applyNumberFormat="1" applyFont="1" applyFill="1" applyBorder="1" applyAlignment="1" applyProtection="1">
      <alignment horizontal="right" shrinkToFit="1"/>
      <protection hidden="1"/>
    </xf>
    <xf numFmtId="0" fontId="5" fillId="27" borderId="0" xfId="44" applyFont="1" applyFill="1" applyBorder="1" applyAlignment="1" applyProtection="1">
      <alignment horizontal="center"/>
      <protection hidden="1"/>
    </xf>
    <xf numFmtId="0" fontId="5" fillId="0" borderId="17" xfId="44" applyFont="1" applyBorder="1" applyAlignment="1" applyProtection="1">
      <alignment horizontal="center" vertical="center" shrinkToFit="1"/>
      <protection hidden="1"/>
    </xf>
    <xf numFmtId="0" fontId="5" fillId="0" borderId="16" xfId="44" applyFont="1" applyBorder="1" applyAlignment="1" applyProtection="1">
      <alignment horizontal="center" vertical="center" shrinkToFit="1"/>
      <protection hidden="1"/>
    </xf>
    <xf numFmtId="176" fontId="8" fillId="27" borderId="45" xfId="44" applyNumberFormat="1" applyFont="1" applyFill="1" applyBorder="1" applyAlignment="1" applyProtection="1">
      <alignment shrinkToFit="1"/>
      <protection hidden="1"/>
    </xf>
    <xf numFmtId="0" fontId="8" fillId="27" borderId="68" xfId="44" applyFont="1" applyFill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14" fillId="27" borderId="0" xfId="42" applyFont="1" applyFill="1" applyAlignment="1">
      <alignment horizontal="center" vertical="center"/>
    </xf>
    <xf numFmtId="0" fontId="21" fillId="27" borderId="0" xfId="42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vertical="top" textRotation="255"/>
    </xf>
    <xf numFmtId="0" fontId="5" fillId="0" borderId="26" xfId="44" applyFont="1" applyFill="1" applyBorder="1" applyAlignment="1" applyProtection="1">
      <alignment horizontal="left"/>
      <protection locked="0" hidden="1"/>
    </xf>
    <xf numFmtId="0" fontId="13" fillId="0" borderId="26" xfId="44" applyFont="1" applyFill="1" applyBorder="1" applyAlignment="1" applyProtection="1">
      <protection locked="0" hidden="1"/>
    </xf>
    <xf numFmtId="0" fontId="21" fillId="0" borderId="26" xfId="44" applyFont="1" applyFill="1" applyBorder="1" applyAlignment="1" applyProtection="1">
      <protection locked="0" hidden="1"/>
    </xf>
    <xf numFmtId="0" fontId="5" fillId="0" borderId="70" xfId="44" applyFont="1" applyFill="1" applyBorder="1" applyAlignment="1" applyProtection="1">
      <alignment horizontal="left"/>
      <protection locked="0" hidden="1"/>
    </xf>
    <xf numFmtId="0" fontId="5" fillId="0" borderId="12" xfId="44" applyFont="1" applyFill="1" applyBorder="1" applyProtection="1">
      <protection locked="0" hidden="1"/>
    </xf>
    <xf numFmtId="0" fontId="5" fillId="0" borderId="34" xfId="44" applyFont="1" applyFill="1" applyBorder="1" applyAlignment="1" applyProtection="1">
      <alignment shrinkToFit="1"/>
      <protection locked="0" hidden="1"/>
    </xf>
    <xf numFmtId="0" fontId="18" fillId="0" borderId="34" xfId="44" applyFont="1" applyFill="1" applyBorder="1" applyProtection="1">
      <protection locked="0" hidden="1"/>
    </xf>
    <xf numFmtId="0" fontId="5" fillId="0" borderId="10" xfId="44" applyFont="1" applyFill="1" applyBorder="1" applyProtection="1">
      <protection locked="0" hidden="1"/>
    </xf>
    <xf numFmtId="0" fontId="5" fillId="0" borderId="10" xfId="44" applyFont="1" applyFill="1" applyBorder="1" applyAlignment="1" applyProtection="1">
      <alignment shrinkToFit="1"/>
      <protection locked="0" hidden="1"/>
    </xf>
    <xf numFmtId="0" fontId="18" fillId="0" borderId="10" xfId="44" applyFont="1" applyFill="1" applyBorder="1" applyProtection="1">
      <protection locked="0" hidden="1"/>
    </xf>
    <xf numFmtId="0" fontId="5" fillId="0" borderId="11" xfId="44" applyFont="1" applyFill="1" applyBorder="1" applyProtection="1">
      <protection locked="0" hidden="1"/>
    </xf>
    <xf numFmtId="0" fontId="5" fillId="0" borderId="11" xfId="44" applyFont="1" applyFill="1" applyBorder="1" applyAlignment="1" applyProtection="1">
      <alignment shrinkToFit="1"/>
      <protection locked="0" hidden="1"/>
    </xf>
    <xf numFmtId="0" fontId="18" fillId="0" borderId="11" xfId="44" applyFont="1" applyFill="1" applyBorder="1" applyProtection="1">
      <protection locked="0" hidden="1"/>
    </xf>
    <xf numFmtId="0" fontId="5" fillId="0" borderId="12" xfId="44" applyFont="1" applyFill="1" applyBorder="1" applyAlignment="1" applyProtection="1">
      <alignment horizontal="center"/>
      <protection locked="0" hidden="1"/>
    </xf>
    <xf numFmtId="1" fontId="5" fillId="0" borderId="12" xfId="44" applyNumberFormat="1" applyFont="1" applyFill="1" applyBorder="1" applyAlignment="1" applyProtection="1">
      <alignment horizontal="center"/>
      <protection locked="0" hidden="1"/>
    </xf>
    <xf numFmtId="0" fontId="5" fillId="0" borderId="10" xfId="44" applyFont="1" applyFill="1" applyBorder="1" applyAlignment="1" applyProtection="1">
      <alignment horizontal="center"/>
      <protection locked="0" hidden="1"/>
    </xf>
    <xf numFmtId="1" fontId="5" fillId="0" borderId="10" xfId="44" applyNumberFormat="1" applyFont="1" applyFill="1" applyBorder="1" applyAlignment="1" applyProtection="1">
      <alignment horizontal="center"/>
      <protection locked="0" hidden="1"/>
    </xf>
    <xf numFmtId="0" fontId="5" fillId="0" borderId="11" xfId="44" applyFont="1" applyFill="1" applyBorder="1" applyAlignment="1" applyProtection="1">
      <alignment horizontal="center"/>
      <protection locked="0" hidden="1"/>
    </xf>
    <xf numFmtId="0" fontId="5" fillId="30" borderId="0" xfId="44" applyFont="1" applyFill="1" applyBorder="1" applyProtection="1">
      <protection hidden="1"/>
    </xf>
    <xf numFmtId="176" fontId="38" fillId="30" borderId="0" xfId="44" applyNumberFormat="1" applyFont="1" applyFill="1" applyBorder="1" applyAlignment="1" applyProtection="1">
      <alignment horizontal="left" vertical="center"/>
      <protection hidden="1"/>
    </xf>
    <xf numFmtId="176" fontId="38" fillId="30" borderId="0" xfId="44" applyNumberFormat="1" applyFont="1" applyFill="1" applyBorder="1" applyAlignment="1" applyProtection="1">
      <alignment horizontal="left" vertical="center" shrinkToFit="1"/>
      <protection hidden="1"/>
    </xf>
    <xf numFmtId="176" fontId="17" fillId="30" borderId="0" xfId="44" applyNumberFormat="1" applyFont="1" applyFill="1" applyBorder="1" applyAlignment="1" applyProtection="1">
      <alignment horizontal="left" shrinkToFit="1"/>
      <protection hidden="1"/>
    </xf>
    <xf numFmtId="0" fontId="5" fillId="30" borderId="0" xfId="42" applyFont="1" applyFill="1" applyBorder="1">
      <alignment vertical="center"/>
    </xf>
    <xf numFmtId="0" fontId="14" fillId="30" borderId="0" xfId="42" applyFont="1" applyFill="1" applyAlignment="1">
      <alignment horizontal="center" vertical="center" shrinkToFit="1"/>
    </xf>
    <xf numFmtId="0" fontId="5" fillId="30" borderId="0" xfId="42" applyFont="1" applyFill="1">
      <alignment vertical="center"/>
    </xf>
    <xf numFmtId="0" fontId="14" fillId="30" borderId="0" xfId="42" applyFont="1" applyFill="1" applyAlignment="1" applyProtection="1">
      <alignment horizontal="center" vertical="center"/>
      <protection locked="0" hidden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_furikomiyousi" xfId="42"/>
    <cellStyle name="標準_H14高校名簿" xfId="43"/>
    <cellStyle name="標準_競技者" xfId="44"/>
    <cellStyle name="標準_競技者_hs" xfId="45"/>
    <cellStyle name="標準_競技者_高校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20</xdr:row>
      <xdr:rowOff>38100</xdr:rowOff>
    </xdr:from>
    <xdr:to>
      <xdr:col>7</xdr:col>
      <xdr:colOff>9525</xdr:colOff>
      <xdr:row>34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81200" y="4095750"/>
          <a:ext cx="2828925" cy="2476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ここに振込票のコピーを張付けて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下記まで</a:t>
          </a:r>
          <a:r>
            <a:rPr lang="ja-JP" altLang="en-US" sz="1100" b="1" i="0" u="sng" strike="noStrike">
              <a:solidFill>
                <a:srgbClr val="FF0000"/>
              </a:solidFill>
              <a:latin typeface="ＭＳ 明朝"/>
              <a:ea typeface="ＭＳ 明朝"/>
            </a:rPr>
            <a:t>郵送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でお送り下さい</a:t>
          </a: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明朝"/>
              <a:ea typeface="ＭＳ 明朝"/>
            </a:rPr>
            <a:t>大会申込締切の翌日必着となります。</a:t>
          </a:r>
          <a:endParaRPr lang="en-US" altLang="ja-JP" sz="1100" b="1" i="0" strike="noStrike">
            <a:solidFill>
              <a:srgbClr val="FF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振込用紙の画像の貼付でエントリーと</a:t>
          </a: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同時メール送付のみ郵送を免除します</a:t>
          </a: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516-0023 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伊勢市宇治舘町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510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三重交通Ｇスポーツの杜伊勢内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三重陸上競技協会事務局　宛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219075</xdr:colOff>
      <xdr:row>38</xdr:row>
      <xdr:rowOff>0</xdr:rowOff>
    </xdr:from>
    <xdr:to>
      <xdr:col>5</xdr:col>
      <xdr:colOff>304800</xdr:colOff>
      <xdr:row>38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4875" y="7143750"/>
          <a:ext cx="2828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ここに振込票のコピーを張付けて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三重陸協事務局までお送り下さい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219075</xdr:colOff>
      <xdr:row>38</xdr:row>
      <xdr:rowOff>0</xdr:rowOff>
    </xdr:from>
    <xdr:to>
      <xdr:col>5</xdr:col>
      <xdr:colOff>304800</xdr:colOff>
      <xdr:row>38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4875" y="7143750"/>
          <a:ext cx="2828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ここに振込票のコピーを張付けて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三重陸協事務局までお送り下さい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400050</xdr:colOff>
      <xdr:row>38</xdr:row>
      <xdr:rowOff>0</xdr:rowOff>
    </xdr:from>
    <xdr:to>
      <xdr:col>7</xdr:col>
      <xdr:colOff>409575</xdr:colOff>
      <xdr:row>38</xdr:row>
      <xdr:rowOff>0</xdr:rowOff>
    </xdr:to>
    <xdr:sp macro="" textlink="">
      <xdr:nvSpPr>
        <xdr:cNvPr id="517126" name="Line 4"/>
        <xdr:cNvSpPr>
          <a:spLocks noChangeShapeType="1"/>
        </xdr:cNvSpPr>
      </xdr:nvSpPr>
      <xdr:spPr bwMode="auto">
        <a:xfrm flipH="1">
          <a:off x="5200650" y="7143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38</xdr:row>
      <xdr:rowOff>0</xdr:rowOff>
    </xdr:from>
    <xdr:to>
      <xdr:col>7</xdr:col>
      <xdr:colOff>504825</xdr:colOff>
      <xdr:row>38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981575" y="71437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390525</xdr:colOff>
      <xdr:row>38</xdr:row>
      <xdr:rowOff>0</xdr:rowOff>
    </xdr:from>
    <xdr:to>
      <xdr:col>7</xdr:col>
      <xdr:colOff>390525</xdr:colOff>
      <xdr:row>38</xdr:row>
      <xdr:rowOff>0</xdr:rowOff>
    </xdr:to>
    <xdr:sp macro="" textlink="">
      <xdr:nvSpPr>
        <xdr:cNvPr id="517128" name="Line 6"/>
        <xdr:cNvSpPr>
          <a:spLocks noChangeShapeType="1"/>
        </xdr:cNvSpPr>
      </xdr:nvSpPr>
      <xdr:spPr bwMode="auto">
        <a:xfrm flipH="1">
          <a:off x="51911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381625" y="714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ここに振込票のコピーを張付けて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三重陸協事務局までお送り下さい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締切日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1/9</a:t>
          </a:r>
        </a:p>
      </xdr:txBody>
    </xdr:sp>
    <xdr:clientData/>
  </xdr:twoCellAnchor>
  <xdr:twoCellAnchor>
    <xdr:from>
      <xdr:col>7</xdr:col>
      <xdr:colOff>371475</xdr:colOff>
      <xdr:row>38</xdr:row>
      <xdr:rowOff>0</xdr:rowOff>
    </xdr:from>
    <xdr:to>
      <xdr:col>7</xdr:col>
      <xdr:colOff>381000</xdr:colOff>
      <xdr:row>38</xdr:row>
      <xdr:rowOff>0</xdr:rowOff>
    </xdr:to>
    <xdr:sp macro="" textlink="">
      <xdr:nvSpPr>
        <xdr:cNvPr id="517130" name="Line 8"/>
        <xdr:cNvSpPr>
          <a:spLocks noChangeShapeType="1"/>
        </xdr:cNvSpPr>
      </xdr:nvSpPr>
      <xdr:spPr bwMode="auto">
        <a:xfrm flipH="1">
          <a:off x="5172075" y="7143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38</xdr:row>
      <xdr:rowOff>0</xdr:rowOff>
    </xdr:from>
    <xdr:to>
      <xdr:col>7</xdr:col>
      <xdr:colOff>495300</xdr:colOff>
      <xdr:row>38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72050" y="71437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38</xdr:row>
      <xdr:rowOff>0</xdr:rowOff>
    </xdr:from>
    <xdr:to>
      <xdr:col>7</xdr:col>
      <xdr:colOff>381000</xdr:colOff>
      <xdr:row>38</xdr:row>
      <xdr:rowOff>0</xdr:rowOff>
    </xdr:to>
    <xdr:sp macro="" textlink="">
      <xdr:nvSpPr>
        <xdr:cNvPr id="517132" name="Line 10"/>
        <xdr:cNvSpPr>
          <a:spLocks noChangeShapeType="1"/>
        </xdr:cNvSpPr>
      </xdr:nvSpPr>
      <xdr:spPr bwMode="auto">
        <a:xfrm flipH="1">
          <a:off x="5181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381625" y="714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ここに振込票のコピーを張付けて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三重陸協事務局までお送り下さい</a:t>
          </a:r>
        </a:p>
      </xdr:txBody>
    </xdr:sp>
    <xdr:clientData/>
  </xdr:twoCellAnchor>
  <xdr:twoCellAnchor>
    <xdr:from>
      <xdr:col>7</xdr:col>
      <xdr:colOff>371475</xdr:colOff>
      <xdr:row>38</xdr:row>
      <xdr:rowOff>0</xdr:rowOff>
    </xdr:from>
    <xdr:to>
      <xdr:col>7</xdr:col>
      <xdr:colOff>381000</xdr:colOff>
      <xdr:row>38</xdr:row>
      <xdr:rowOff>0</xdr:rowOff>
    </xdr:to>
    <xdr:sp macro="" textlink="">
      <xdr:nvSpPr>
        <xdr:cNvPr id="517134" name="Line 12"/>
        <xdr:cNvSpPr>
          <a:spLocks noChangeShapeType="1"/>
        </xdr:cNvSpPr>
      </xdr:nvSpPr>
      <xdr:spPr bwMode="auto">
        <a:xfrm flipH="1">
          <a:off x="5172075" y="7143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38</xdr:row>
      <xdr:rowOff>0</xdr:rowOff>
    </xdr:from>
    <xdr:to>
      <xdr:col>7</xdr:col>
      <xdr:colOff>495300</xdr:colOff>
      <xdr:row>38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972050" y="71437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38</xdr:row>
      <xdr:rowOff>0</xdr:rowOff>
    </xdr:from>
    <xdr:to>
      <xdr:col>7</xdr:col>
      <xdr:colOff>381000</xdr:colOff>
      <xdr:row>38</xdr:row>
      <xdr:rowOff>0</xdr:rowOff>
    </xdr:to>
    <xdr:sp macro="" textlink="">
      <xdr:nvSpPr>
        <xdr:cNvPr id="517136" name="Line 14"/>
        <xdr:cNvSpPr>
          <a:spLocks noChangeShapeType="1"/>
        </xdr:cNvSpPr>
      </xdr:nvSpPr>
      <xdr:spPr bwMode="auto">
        <a:xfrm flipH="1">
          <a:off x="5181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381625" y="7143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ここに振込票のコピーを張付けて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お送り下さい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561153" name="Text Box 11"/>
        <xdr:cNvSpPr txBox="1">
          <a:spLocks noChangeArrowheads="1"/>
        </xdr:cNvSpPr>
      </xdr:nvSpPr>
      <xdr:spPr bwMode="auto">
        <a:xfrm>
          <a:off x="8477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561154" name="Text Box 12"/>
        <xdr:cNvSpPr txBox="1">
          <a:spLocks noChangeArrowheads="1"/>
        </xdr:cNvSpPr>
      </xdr:nvSpPr>
      <xdr:spPr bwMode="auto">
        <a:xfrm>
          <a:off x="8477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561155" name="Text Box 13"/>
        <xdr:cNvSpPr txBox="1">
          <a:spLocks noChangeArrowheads="1"/>
        </xdr:cNvSpPr>
      </xdr:nvSpPr>
      <xdr:spPr bwMode="auto">
        <a:xfrm>
          <a:off x="8477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561156" name="Text Box 14"/>
        <xdr:cNvSpPr txBox="1">
          <a:spLocks noChangeArrowheads="1"/>
        </xdr:cNvSpPr>
      </xdr:nvSpPr>
      <xdr:spPr bwMode="auto">
        <a:xfrm>
          <a:off x="8477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57" name="Text Box 15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58" name="Text Box 16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59" name="Text Box 17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0" name="Text Box 18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1" name="Text Box 19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2" name="Text Box 20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3" name="Text Box 21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4" name="Text Box 22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5" name="Text Box 23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6" name="Text Box 24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7" name="Text Box 25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19050</xdr:rowOff>
    </xdr:to>
    <xdr:sp macro="" textlink="">
      <xdr:nvSpPr>
        <xdr:cNvPr id="561168" name="Text Box 26"/>
        <xdr:cNvSpPr txBox="1">
          <a:spLocks noChangeArrowheads="1"/>
        </xdr:cNvSpPr>
      </xdr:nvSpPr>
      <xdr:spPr bwMode="auto">
        <a:xfrm>
          <a:off x="1571625" y="19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19050</xdr:rowOff>
    </xdr:to>
    <xdr:sp macro="" textlink="">
      <xdr:nvSpPr>
        <xdr:cNvPr id="561169" name="Text Box 27"/>
        <xdr:cNvSpPr txBox="1">
          <a:spLocks noChangeArrowheads="1"/>
        </xdr:cNvSpPr>
      </xdr:nvSpPr>
      <xdr:spPr bwMode="auto">
        <a:xfrm>
          <a:off x="847725" y="38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19050</xdr:rowOff>
    </xdr:to>
    <xdr:sp macro="" textlink="">
      <xdr:nvSpPr>
        <xdr:cNvPr id="561170" name="Text Box 28"/>
        <xdr:cNvSpPr txBox="1">
          <a:spLocks noChangeArrowheads="1"/>
        </xdr:cNvSpPr>
      </xdr:nvSpPr>
      <xdr:spPr bwMode="auto">
        <a:xfrm>
          <a:off x="847725" y="38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19050</xdr:rowOff>
    </xdr:to>
    <xdr:sp macro="" textlink="">
      <xdr:nvSpPr>
        <xdr:cNvPr id="561171" name="Text Box 29"/>
        <xdr:cNvSpPr txBox="1">
          <a:spLocks noChangeArrowheads="1"/>
        </xdr:cNvSpPr>
      </xdr:nvSpPr>
      <xdr:spPr bwMode="auto">
        <a:xfrm>
          <a:off x="847725" y="38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3</xdr:row>
      <xdr:rowOff>19050</xdr:rowOff>
    </xdr:to>
    <xdr:sp macro="" textlink="">
      <xdr:nvSpPr>
        <xdr:cNvPr id="561172" name="Text Box 30"/>
        <xdr:cNvSpPr txBox="1">
          <a:spLocks noChangeArrowheads="1"/>
        </xdr:cNvSpPr>
      </xdr:nvSpPr>
      <xdr:spPr bwMode="auto">
        <a:xfrm>
          <a:off x="847725" y="38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19050</xdr:rowOff>
    </xdr:to>
    <xdr:sp macro="" textlink="">
      <xdr:nvSpPr>
        <xdr:cNvPr id="561173" name="Text Box 31"/>
        <xdr:cNvSpPr txBox="1">
          <a:spLocks noChangeArrowheads="1"/>
        </xdr:cNvSpPr>
      </xdr:nvSpPr>
      <xdr:spPr bwMode="auto">
        <a:xfrm>
          <a:off x="847725" y="57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19050</xdr:rowOff>
    </xdr:to>
    <xdr:sp macro="" textlink="">
      <xdr:nvSpPr>
        <xdr:cNvPr id="561174" name="Text Box 32"/>
        <xdr:cNvSpPr txBox="1">
          <a:spLocks noChangeArrowheads="1"/>
        </xdr:cNvSpPr>
      </xdr:nvSpPr>
      <xdr:spPr bwMode="auto">
        <a:xfrm>
          <a:off x="847725" y="57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19050</xdr:rowOff>
    </xdr:to>
    <xdr:sp macro="" textlink="">
      <xdr:nvSpPr>
        <xdr:cNvPr id="561175" name="Text Box 33"/>
        <xdr:cNvSpPr txBox="1">
          <a:spLocks noChangeArrowheads="1"/>
        </xdr:cNvSpPr>
      </xdr:nvSpPr>
      <xdr:spPr bwMode="auto">
        <a:xfrm>
          <a:off x="847725" y="57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19050</xdr:rowOff>
    </xdr:to>
    <xdr:sp macro="" textlink="">
      <xdr:nvSpPr>
        <xdr:cNvPr id="561176" name="Text Box 34"/>
        <xdr:cNvSpPr txBox="1">
          <a:spLocks noChangeArrowheads="1"/>
        </xdr:cNvSpPr>
      </xdr:nvSpPr>
      <xdr:spPr bwMode="auto">
        <a:xfrm>
          <a:off x="847725" y="57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19050</xdr:rowOff>
    </xdr:to>
    <xdr:sp macro="" textlink="">
      <xdr:nvSpPr>
        <xdr:cNvPr id="561177" name="Text Box 35"/>
        <xdr:cNvSpPr txBox="1">
          <a:spLocks noChangeArrowheads="1"/>
        </xdr:cNvSpPr>
      </xdr:nvSpPr>
      <xdr:spPr bwMode="auto">
        <a:xfrm>
          <a:off x="847725" y="76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19050</xdr:rowOff>
    </xdr:to>
    <xdr:sp macro="" textlink="">
      <xdr:nvSpPr>
        <xdr:cNvPr id="561178" name="Text Box 36"/>
        <xdr:cNvSpPr txBox="1">
          <a:spLocks noChangeArrowheads="1"/>
        </xdr:cNvSpPr>
      </xdr:nvSpPr>
      <xdr:spPr bwMode="auto">
        <a:xfrm>
          <a:off x="847725" y="76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19050</xdr:rowOff>
    </xdr:to>
    <xdr:sp macro="" textlink="">
      <xdr:nvSpPr>
        <xdr:cNvPr id="561179" name="Text Box 37"/>
        <xdr:cNvSpPr txBox="1">
          <a:spLocks noChangeArrowheads="1"/>
        </xdr:cNvSpPr>
      </xdr:nvSpPr>
      <xdr:spPr bwMode="auto">
        <a:xfrm>
          <a:off x="847725" y="76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19050</xdr:rowOff>
    </xdr:to>
    <xdr:sp macro="" textlink="">
      <xdr:nvSpPr>
        <xdr:cNvPr id="561180" name="Text Box 38"/>
        <xdr:cNvSpPr txBox="1">
          <a:spLocks noChangeArrowheads="1"/>
        </xdr:cNvSpPr>
      </xdr:nvSpPr>
      <xdr:spPr bwMode="auto">
        <a:xfrm>
          <a:off x="847725" y="76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61181" name="Text Box 39"/>
        <xdr:cNvSpPr txBox="1">
          <a:spLocks noChangeArrowheads="1"/>
        </xdr:cNvSpPr>
      </xdr:nvSpPr>
      <xdr:spPr bwMode="auto">
        <a:xfrm>
          <a:off x="847725" y="95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61182" name="Text Box 40"/>
        <xdr:cNvSpPr txBox="1">
          <a:spLocks noChangeArrowheads="1"/>
        </xdr:cNvSpPr>
      </xdr:nvSpPr>
      <xdr:spPr bwMode="auto">
        <a:xfrm>
          <a:off x="847725" y="95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61183" name="Text Box 41"/>
        <xdr:cNvSpPr txBox="1">
          <a:spLocks noChangeArrowheads="1"/>
        </xdr:cNvSpPr>
      </xdr:nvSpPr>
      <xdr:spPr bwMode="auto">
        <a:xfrm>
          <a:off x="847725" y="95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19050</xdr:rowOff>
    </xdr:to>
    <xdr:sp macro="" textlink="">
      <xdr:nvSpPr>
        <xdr:cNvPr id="561184" name="Text Box 42"/>
        <xdr:cNvSpPr txBox="1">
          <a:spLocks noChangeArrowheads="1"/>
        </xdr:cNvSpPr>
      </xdr:nvSpPr>
      <xdr:spPr bwMode="auto">
        <a:xfrm>
          <a:off x="847725" y="95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7</xdr:row>
      <xdr:rowOff>19050</xdr:rowOff>
    </xdr:to>
    <xdr:sp macro="" textlink="">
      <xdr:nvSpPr>
        <xdr:cNvPr id="561185" name="Text Box 43"/>
        <xdr:cNvSpPr txBox="1">
          <a:spLocks noChangeArrowheads="1"/>
        </xdr:cNvSpPr>
      </xdr:nvSpPr>
      <xdr:spPr bwMode="auto">
        <a:xfrm>
          <a:off x="847725" y="114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7</xdr:row>
      <xdr:rowOff>19050</xdr:rowOff>
    </xdr:to>
    <xdr:sp macro="" textlink="">
      <xdr:nvSpPr>
        <xdr:cNvPr id="561186" name="Text Box 44"/>
        <xdr:cNvSpPr txBox="1">
          <a:spLocks noChangeArrowheads="1"/>
        </xdr:cNvSpPr>
      </xdr:nvSpPr>
      <xdr:spPr bwMode="auto">
        <a:xfrm>
          <a:off x="847725" y="114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7</xdr:row>
      <xdr:rowOff>19050</xdr:rowOff>
    </xdr:to>
    <xdr:sp macro="" textlink="">
      <xdr:nvSpPr>
        <xdr:cNvPr id="561187" name="Text Box 45"/>
        <xdr:cNvSpPr txBox="1">
          <a:spLocks noChangeArrowheads="1"/>
        </xdr:cNvSpPr>
      </xdr:nvSpPr>
      <xdr:spPr bwMode="auto">
        <a:xfrm>
          <a:off x="847725" y="114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7</xdr:row>
      <xdr:rowOff>19050</xdr:rowOff>
    </xdr:to>
    <xdr:sp macro="" textlink="">
      <xdr:nvSpPr>
        <xdr:cNvPr id="561188" name="Text Box 46"/>
        <xdr:cNvSpPr txBox="1">
          <a:spLocks noChangeArrowheads="1"/>
        </xdr:cNvSpPr>
      </xdr:nvSpPr>
      <xdr:spPr bwMode="auto">
        <a:xfrm>
          <a:off x="847725" y="114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19050</xdr:rowOff>
    </xdr:to>
    <xdr:sp macro="" textlink="">
      <xdr:nvSpPr>
        <xdr:cNvPr id="561189" name="Text Box 47"/>
        <xdr:cNvSpPr txBox="1">
          <a:spLocks noChangeArrowheads="1"/>
        </xdr:cNvSpPr>
      </xdr:nvSpPr>
      <xdr:spPr bwMode="auto">
        <a:xfrm>
          <a:off x="847725" y="133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19050</xdr:rowOff>
    </xdr:to>
    <xdr:sp macro="" textlink="">
      <xdr:nvSpPr>
        <xdr:cNvPr id="561190" name="Text Box 48"/>
        <xdr:cNvSpPr txBox="1">
          <a:spLocks noChangeArrowheads="1"/>
        </xdr:cNvSpPr>
      </xdr:nvSpPr>
      <xdr:spPr bwMode="auto">
        <a:xfrm>
          <a:off x="847725" y="133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19050</xdr:rowOff>
    </xdr:to>
    <xdr:sp macro="" textlink="">
      <xdr:nvSpPr>
        <xdr:cNvPr id="561191" name="Text Box 49"/>
        <xdr:cNvSpPr txBox="1">
          <a:spLocks noChangeArrowheads="1"/>
        </xdr:cNvSpPr>
      </xdr:nvSpPr>
      <xdr:spPr bwMode="auto">
        <a:xfrm>
          <a:off x="847725" y="133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19050</xdr:rowOff>
    </xdr:to>
    <xdr:sp macro="" textlink="">
      <xdr:nvSpPr>
        <xdr:cNvPr id="561192" name="Text Box 50"/>
        <xdr:cNvSpPr txBox="1">
          <a:spLocks noChangeArrowheads="1"/>
        </xdr:cNvSpPr>
      </xdr:nvSpPr>
      <xdr:spPr bwMode="auto">
        <a:xfrm>
          <a:off x="847725" y="133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19050</xdr:rowOff>
    </xdr:to>
    <xdr:sp macro="" textlink="">
      <xdr:nvSpPr>
        <xdr:cNvPr id="561193" name="Text Box 51"/>
        <xdr:cNvSpPr txBox="1">
          <a:spLocks noChangeArrowheads="1"/>
        </xdr:cNvSpPr>
      </xdr:nvSpPr>
      <xdr:spPr bwMode="auto">
        <a:xfrm>
          <a:off x="847725" y="152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19050</xdr:rowOff>
    </xdr:to>
    <xdr:sp macro="" textlink="">
      <xdr:nvSpPr>
        <xdr:cNvPr id="561194" name="Text Box 52"/>
        <xdr:cNvSpPr txBox="1">
          <a:spLocks noChangeArrowheads="1"/>
        </xdr:cNvSpPr>
      </xdr:nvSpPr>
      <xdr:spPr bwMode="auto">
        <a:xfrm>
          <a:off x="847725" y="152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19050</xdr:rowOff>
    </xdr:to>
    <xdr:sp macro="" textlink="">
      <xdr:nvSpPr>
        <xdr:cNvPr id="561195" name="Text Box 53"/>
        <xdr:cNvSpPr txBox="1">
          <a:spLocks noChangeArrowheads="1"/>
        </xdr:cNvSpPr>
      </xdr:nvSpPr>
      <xdr:spPr bwMode="auto">
        <a:xfrm>
          <a:off x="847725" y="152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19050</xdr:rowOff>
    </xdr:to>
    <xdr:sp macro="" textlink="">
      <xdr:nvSpPr>
        <xdr:cNvPr id="561196" name="Text Box 54"/>
        <xdr:cNvSpPr txBox="1">
          <a:spLocks noChangeArrowheads="1"/>
        </xdr:cNvSpPr>
      </xdr:nvSpPr>
      <xdr:spPr bwMode="auto">
        <a:xfrm>
          <a:off x="847725" y="152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561197" name="Text Box 55"/>
        <xdr:cNvSpPr txBox="1">
          <a:spLocks noChangeArrowheads="1"/>
        </xdr:cNvSpPr>
      </xdr:nvSpPr>
      <xdr:spPr bwMode="auto">
        <a:xfrm>
          <a:off x="847725" y="171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561198" name="Text Box 56"/>
        <xdr:cNvSpPr txBox="1">
          <a:spLocks noChangeArrowheads="1"/>
        </xdr:cNvSpPr>
      </xdr:nvSpPr>
      <xdr:spPr bwMode="auto">
        <a:xfrm>
          <a:off x="847725" y="171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561199" name="Text Box 57"/>
        <xdr:cNvSpPr txBox="1">
          <a:spLocks noChangeArrowheads="1"/>
        </xdr:cNvSpPr>
      </xdr:nvSpPr>
      <xdr:spPr bwMode="auto">
        <a:xfrm>
          <a:off x="847725" y="171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19050</xdr:rowOff>
    </xdr:to>
    <xdr:sp macro="" textlink="">
      <xdr:nvSpPr>
        <xdr:cNvPr id="561200" name="Text Box 58"/>
        <xdr:cNvSpPr txBox="1">
          <a:spLocks noChangeArrowheads="1"/>
        </xdr:cNvSpPr>
      </xdr:nvSpPr>
      <xdr:spPr bwMode="auto">
        <a:xfrm>
          <a:off x="847725" y="171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19050</xdr:rowOff>
    </xdr:to>
    <xdr:sp macro="" textlink="">
      <xdr:nvSpPr>
        <xdr:cNvPr id="561201" name="Text Box 59"/>
        <xdr:cNvSpPr txBox="1">
          <a:spLocks noChangeArrowheads="1"/>
        </xdr:cNvSpPr>
      </xdr:nvSpPr>
      <xdr:spPr bwMode="auto">
        <a:xfrm>
          <a:off x="847725" y="190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19050</xdr:rowOff>
    </xdr:to>
    <xdr:sp macro="" textlink="">
      <xdr:nvSpPr>
        <xdr:cNvPr id="561202" name="Text Box 60"/>
        <xdr:cNvSpPr txBox="1">
          <a:spLocks noChangeArrowheads="1"/>
        </xdr:cNvSpPr>
      </xdr:nvSpPr>
      <xdr:spPr bwMode="auto">
        <a:xfrm>
          <a:off x="847725" y="190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19050</xdr:rowOff>
    </xdr:to>
    <xdr:sp macro="" textlink="">
      <xdr:nvSpPr>
        <xdr:cNvPr id="561203" name="Text Box 61"/>
        <xdr:cNvSpPr txBox="1">
          <a:spLocks noChangeArrowheads="1"/>
        </xdr:cNvSpPr>
      </xdr:nvSpPr>
      <xdr:spPr bwMode="auto">
        <a:xfrm>
          <a:off x="847725" y="190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19050</xdr:rowOff>
    </xdr:to>
    <xdr:sp macro="" textlink="">
      <xdr:nvSpPr>
        <xdr:cNvPr id="561204" name="Text Box 62"/>
        <xdr:cNvSpPr txBox="1">
          <a:spLocks noChangeArrowheads="1"/>
        </xdr:cNvSpPr>
      </xdr:nvSpPr>
      <xdr:spPr bwMode="auto">
        <a:xfrm>
          <a:off x="847725" y="190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561205" name="Text Box 63"/>
        <xdr:cNvSpPr txBox="1">
          <a:spLocks noChangeArrowheads="1"/>
        </xdr:cNvSpPr>
      </xdr:nvSpPr>
      <xdr:spPr bwMode="auto">
        <a:xfrm>
          <a:off x="847725" y="209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561206" name="Text Box 64"/>
        <xdr:cNvSpPr txBox="1">
          <a:spLocks noChangeArrowheads="1"/>
        </xdr:cNvSpPr>
      </xdr:nvSpPr>
      <xdr:spPr bwMode="auto">
        <a:xfrm>
          <a:off x="847725" y="209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561207" name="Text Box 65"/>
        <xdr:cNvSpPr txBox="1">
          <a:spLocks noChangeArrowheads="1"/>
        </xdr:cNvSpPr>
      </xdr:nvSpPr>
      <xdr:spPr bwMode="auto">
        <a:xfrm>
          <a:off x="847725" y="209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561208" name="Text Box 66"/>
        <xdr:cNvSpPr txBox="1">
          <a:spLocks noChangeArrowheads="1"/>
        </xdr:cNvSpPr>
      </xdr:nvSpPr>
      <xdr:spPr bwMode="auto">
        <a:xfrm>
          <a:off x="847725" y="209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561209" name="Text Box 67"/>
        <xdr:cNvSpPr txBox="1">
          <a:spLocks noChangeArrowheads="1"/>
        </xdr:cNvSpPr>
      </xdr:nvSpPr>
      <xdr:spPr bwMode="auto">
        <a:xfrm>
          <a:off x="847725" y="228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561210" name="Text Box 68"/>
        <xdr:cNvSpPr txBox="1">
          <a:spLocks noChangeArrowheads="1"/>
        </xdr:cNvSpPr>
      </xdr:nvSpPr>
      <xdr:spPr bwMode="auto">
        <a:xfrm>
          <a:off x="847725" y="228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561211" name="Text Box 69"/>
        <xdr:cNvSpPr txBox="1">
          <a:spLocks noChangeArrowheads="1"/>
        </xdr:cNvSpPr>
      </xdr:nvSpPr>
      <xdr:spPr bwMode="auto">
        <a:xfrm>
          <a:off x="847725" y="228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561212" name="Text Box 70"/>
        <xdr:cNvSpPr txBox="1">
          <a:spLocks noChangeArrowheads="1"/>
        </xdr:cNvSpPr>
      </xdr:nvSpPr>
      <xdr:spPr bwMode="auto">
        <a:xfrm>
          <a:off x="847725" y="228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19050</xdr:rowOff>
    </xdr:to>
    <xdr:sp macro="" textlink="">
      <xdr:nvSpPr>
        <xdr:cNvPr id="561213" name="Text Box 71"/>
        <xdr:cNvSpPr txBox="1">
          <a:spLocks noChangeArrowheads="1"/>
        </xdr:cNvSpPr>
      </xdr:nvSpPr>
      <xdr:spPr bwMode="auto">
        <a:xfrm>
          <a:off x="847725" y="247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19050</xdr:rowOff>
    </xdr:to>
    <xdr:sp macro="" textlink="">
      <xdr:nvSpPr>
        <xdr:cNvPr id="561214" name="Text Box 72"/>
        <xdr:cNvSpPr txBox="1">
          <a:spLocks noChangeArrowheads="1"/>
        </xdr:cNvSpPr>
      </xdr:nvSpPr>
      <xdr:spPr bwMode="auto">
        <a:xfrm>
          <a:off x="847725" y="247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19050</xdr:rowOff>
    </xdr:to>
    <xdr:sp macro="" textlink="">
      <xdr:nvSpPr>
        <xdr:cNvPr id="561215" name="Text Box 73"/>
        <xdr:cNvSpPr txBox="1">
          <a:spLocks noChangeArrowheads="1"/>
        </xdr:cNvSpPr>
      </xdr:nvSpPr>
      <xdr:spPr bwMode="auto">
        <a:xfrm>
          <a:off x="847725" y="247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19050</xdr:rowOff>
    </xdr:to>
    <xdr:sp macro="" textlink="">
      <xdr:nvSpPr>
        <xdr:cNvPr id="561216" name="Text Box 74"/>
        <xdr:cNvSpPr txBox="1">
          <a:spLocks noChangeArrowheads="1"/>
        </xdr:cNvSpPr>
      </xdr:nvSpPr>
      <xdr:spPr bwMode="auto">
        <a:xfrm>
          <a:off x="847725" y="247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19050</xdr:rowOff>
    </xdr:to>
    <xdr:sp macro="" textlink="">
      <xdr:nvSpPr>
        <xdr:cNvPr id="561217" name="Text Box 75"/>
        <xdr:cNvSpPr txBox="1">
          <a:spLocks noChangeArrowheads="1"/>
        </xdr:cNvSpPr>
      </xdr:nvSpPr>
      <xdr:spPr bwMode="auto">
        <a:xfrm>
          <a:off x="847725" y="266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19050</xdr:rowOff>
    </xdr:to>
    <xdr:sp macro="" textlink="">
      <xdr:nvSpPr>
        <xdr:cNvPr id="561218" name="Text Box 76"/>
        <xdr:cNvSpPr txBox="1">
          <a:spLocks noChangeArrowheads="1"/>
        </xdr:cNvSpPr>
      </xdr:nvSpPr>
      <xdr:spPr bwMode="auto">
        <a:xfrm>
          <a:off x="847725" y="266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19050</xdr:rowOff>
    </xdr:to>
    <xdr:sp macro="" textlink="">
      <xdr:nvSpPr>
        <xdr:cNvPr id="561219" name="Text Box 77"/>
        <xdr:cNvSpPr txBox="1">
          <a:spLocks noChangeArrowheads="1"/>
        </xdr:cNvSpPr>
      </xdr:nvSpPr>
      <xdr:spPr bwMode="auto">
        <a:xfrm>
          <a:off x="847725" y="266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19050</xdr:rowOff>
    </xdr:to>
    <xdr:sp macro="" textlink="">
      <xdr:nvSpPr>
        <xdr:cNvPr id="561220" name="Text Box 78"/>
        <xdr:cNvSpPr txBox="1">
          <a:spLocks noChangeArrowheads="1"/>
        </xdr:cNvSpPr>
      </xdr:nvSpPr>
      <xdr:spPr bwMode="auto">
        <a:xfrm>
          <a:off x="847725" y="266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19050</xdr:rowOff>
    </xdr:to>
    <xdr:sp macro="" textlink="">
      <xdr:nvSpPr>
        <xdr:cNvPr id="561221" name="Text Box 79"/>
        <xdr:cNvSpPr txBox="1">
          <a:spLocks noChangeArrowheads="1"/>
        </xdr:cNvSpPr>
      </xdr:nvSpPr>
      <xdr:spPr bwMode="auto">
        <a:xfrm>
          <a:off x="847725" y="285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19050</xdr:rowOff>
    </xdr:to>
    <xdr:sp macro="" textlink="">
      <xdr:nvSpPr>
        <xdr:cNvPr id="561222" name="Text Box 80"/>
        <xdr:cNvSpPr txBox="1">
          <a:spLocks noChangeArrowheads="1"/>
        </xdr:cNvSpPr>
      </xdr:nvSpPr>
      <xdr:spPr bwMode="auto">
        <a:xfrm>
          <a:off x="847725" y="285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19050</xdr:rowOff>
    </xdr:to>
    <xdr:sp macro="" textlink="">
      <xdr:nvSpPr>
        <xdr:cNvPr id="561223" name="Text Box 81"/>
        <xdr:cNvSpPr txBox="1">
          <a:spLocks noChangeArrowheads="1"/>
        </xdr:cNvSpPr>
      </xdr:nvSpPr>
      <xdr:spPr bwMode="auto">
        <a:xfrm>
          <a:off x="847725" y="285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19050</xdr:rowOff>
    </xdr:to>
    <xdr:sp macro="" textlink="">
      <xdr:nvSpPr>
        <xdr:cNvPr id="561224" name="Text Box 82"/>
        <xdr:cNvSpPr txBox="1">
          <a:spLocks noChangeArrowheads="1"/>
        </xdr:cNvSpPr>
      </xdr:nvSpPr>
      <xdr:spPr bwMode="auto">
        <a:xfrm>
          <a:off x="847725" y="285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19050</xdr:rowOff>
    </xdr:to>
    <xdr:sp macro="" textlink="">
      <xdr:nvSpPr>
        <xdr:cNvPr id="561225" name="Text Box 83"/>
        <xdr:cNvSpPr txBox="1">
          <a:spLocks noChangeArrowheads="1"/>
        </xdr:cNvSpPr>
      </xdr:nvSpPr>
      <xdr:spPr bwMode="auto">
        <a:xfrm>
          <a:off x="847725" y="304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19050</xdr:rowOff>
    </xdr:to>
    <xdr:sp macro="" textlink="">
      <xdr:nvSpPr>
        <xdr:cNvPr id="561226" name="Text Box 84"/>
        <xdr:cNvSpPr txBox="1">
          <a:spLocks noChangeArrowheads="1"/>
        </xdr:cNvSpPr>
      </xdr:nvSpPr>
      <xdr:spPr bwMode="auto">
        <a:xfrm>
          <a:off x="847725" y="304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19050</xdr:rowOff>
    </xdr:to>
    <xdr:sp macro="" textlink="">
      <xdr:nvSpPr>
        <xdr:cNvPr id="561227" name="Text Box 85"/>
        <xdr:cNvSpPr txBox="1">
          <a:spLocks noChangeArrowheads="1"/>
        </xdr:cNvSpPr>
      </xdr:nvSpPr>
      <xdr:spPr bwMode="auto">
        <a:xfrm>
          <a:off x="847725" y="304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19050</xdr:rowOff>
    </xdr:to>
    <xdr:sp macro="" textlink="">
      <xdr:nvSpPr>
        <xdr:cNvPr id="561228" name="Text Box 86"/>
        <xdr:cNvSpPr txBox="1">
          <a:spLocks noChangeArrowheads="1"/>
        </xdr:cNvSpPr>
      </xdr:nvSpPr>
      <xdr:spPr bwMode="auto">
        <a:xfrm>
          <a:off x="847725" y="304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561229" name="Text Box 87"/>
        <xdr:cNvSpPr txBox="1">
          <a:spLocks noChangeArrowheads="1"/>
        </xdr:cNvSpPr>
      </xdr:nvSpPr>
      <xdr:spPr bwMode="auto">
        <a:xfrm>
          <a:off x="847725" y="323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561230" name="Text Box 88"/>
        <xdr:cNvSpPr txBox="1">
          <a:spLocks noChangeArrowheads="1"/>
        </xdr:cNvSpPr>
      </xdr:nvSpPr>
      <xdr:spPr bwMode="auto">
        <a:xfrm>
          <a:off x="847725" y="323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561231" name="Text Box 89"/>
        <xdr:cNvSpPr txBox="1">
          <a:spLocks noChangeArrowheads="1"/>
        </xdr:cNvSpPr>
      </xdr:nvSpPr>
      <xdr:spPr bwMode="auto">
        <a:xfrm>
          <a:off x="847725" y="323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561232" name="Text Box 90"/>
        <xdr:cNvSpPr txBox="1">
          <a:spLocks noChangeArrowheads="1"/>
        </xdr:cNvSpPr>
      </xdr:nvSpPr>
      <xdr:spPr bwMode="auto">
        <a:xfrm>
          <a:off x="847725" y="323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561233" name="Text Box 91"/>
        <xdr:cNvSpPr txBox="1">
          <a:spLocks noChangeArrowheads="1"/>
        </xdr:cNvSpPr>
      </xdr:nvSpPr>
      <xdr:spPr bwMode="auto">
        <a:xfrm>
          <a:off x="847725" y="34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561234" name="Text Box 92"/>
        <xdr:cNvSpPr txBox="1">
          <a:spLocks noChangeArrowheads="1"/>
        </xdr:cNvSpPr>
      </xdr:nvSpPr>
      <xdr:spPr bwMode="auto">
        <a:xfrm>
          <a:off x="847725" y="34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561235" name="Text Box 93"/>
        <xdr:cNvSpPr txBox="1">
          <a:spLocks noChangeArrowheads="1"/>
        </xdr:cNvSpPr>
      </xdr:nvSpPr>
      <xdr:spPr bwMode="auto">
        <a:xfrm>
          <a:off x="847725" y="34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561236" name="Text Box 94"/>
        <xdr:cNvSpPr txBox="1">
          <a:spLocks noChangeArrowheads="1"/>
        </xdr:cNvSpPr>
      </xdr:nvSpPr>
      <xdr:spPr bwMode="auto">
        <a:xfrm>
          <a:off x="847725" y="34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19050</xdr:rowOff>
    </xdr:to>
    <xdr:sp macro="" textlink="">
      <xdr:nvSpPr>
        <xdr:cNvPr id="561237" name="Text Box 95"/>
        <xdr:cNvSpPr txBox="1">
          <a:spLocks noChangeArrowheads="1"/>
        </xdr:cNvSpPr>
      </xdr:nvSpPr>
      <xdr:spPr bwMode="auto">
        <a:xfrm>
          <a:off x="847725" y="361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19050</xdr:rowOff>
    </xdr:to>
    <xdr:sp macro="" textlink="">
      <xdr:nvSpPr>
        <xdr:cNvPr id="561238" name="Text Box 96"/>
        <xdr:cNvSpPr txBox="1">
          <a:spLocks noChangeArrowheads="1"/>
        </xdr:cNvSpPr>
      </xdr:nvSpPr>
      <xdr:spPr bwMode="auto">
        <a:xfrm>
          <a:off x="847725" y="361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19050</xdr:rowOff>
    </xdr:to>
    <xdr:sp macro="" textlink="">
      <xdr:nvSpPr>
        <xdr:cNvPr id="561239" name="Text Box 97"/>
        <xdr:cNvSpPr txBox="1">
          <a:spLocks noChangeArrowheads="1"/>
        </xdr:cNvSpPr>
      </xdr:nvSpPr>
      <xdr:spPr bwMode="auto">
        <a:xfrm>
          <a:off x="847725" y="361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19050</xdr:rowOff>
    </xdr:to>
    <xdr:sp macro="" textlink="">
      <xdr:nvSpPr>
        <xdr:cNvPr id="561240" name="Text Box 98"/>
        <xdr:cNvSpPr txBox="1">
          <a:spLocks noChangeArrowheads="1"/>
        </xdr:cNvSpPr>
      </xdr:nvSpPr>
      <xdr:spPr bwMode="auto">
        <a:xfrm>
          <a:off x="847725" y="361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19050</xdr:rowOff>
    </xdr:to>
    <xdr:sp macro="" textlink="">
      <xdr:nvSpPr>
        <xdr:cNvPr id="561241" name="Text Box 99"/>
        <xdr:cNvSpPr txBox="1">
          <a:spLocks noChangeArrowheads="1"/>
        </xdr:cNvSpPr>
      </xdr:nvSpPr>
      <xdr:spPr bwMode="auto">
        <a:xfrm>
          <a:off x="847725" y="381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19050</xdr:rowOff>
    </xdr:to>
    <xdr:sp macro="" textlink="">
      <xdr:nvSpPr>
        <xdr:cNvPr id="561242" name="Text Box 100"/>
        <xdr:cNvSpPr txBox="1">
          <a:spLocks noChangeArrowheads="1"/>
        </xdr:cNvSpPr>
      </xdr:nvSpPr>
      <xdr:spPr bwMode="auto">
        <a:xfrm>
          <a:off x="847725" y="381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19050</xdr:rowOff>
    </xdr:to>
    <xdr:sp macro="" textlink="">
      <xdr:nvSpPr>
        <xdr:cNvPr id="561243" name="Text Box 101"/>
        <xdr:cNvSpPr txBox="1">
          <a:spLocks noChangeArrowheads="1"/>
        </xdr:cNvSpPr>
      </xdr:nvSpPr>
      <xdr:spPr bwMode="auto">
        <a:xfrm>
          <a:off x="847725" y="381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19050</xdr:rowOff>
    </xdr:to>
    <xdr:sp macro="" textlink="">
      <xdr:nvSpPr>
        <xdr:cNvPr id="561244" name="Text Box 102"/>
        <xdr:cNvSpPr txBox="1">
          <a:spLocks noChangeArrowheads="1"/>
        </xdr:cNvSpPr>
      </xdr:nvSpPr>
      <xdr:spPr bwMode="auto">
        <a:xfrm>
          <a:off x="847725" y="381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19050</xdr:rowOff>
    </xdr:to>
    <xdr:sp macro="" textlink="">
      <xdr:nvSpPr>
        <xdr:cNvPr id="561245" name="Text Box 103"/>
        <xdr:cNvSpPr txBox="1">
          <a:spLocks noChangeArrowheads="1"/>
        </xdr:cNvSpPr>
      </xdr:nvSpPr>
      <xdr:spPr bwMode="auto">
        <a:xfrm>
          <a:off x="847725" y="400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19050</xdr:rowOff>
    </xdr:to>
    <xdr:sp macro="" textlink="">
      <xdr:nvSpPr>
        <xdr:cNvPr id="561246" name="Text Box 104"/>
        <xdr:cNvSpPr txBox="1">
          <a:spLocks noChangeArrowheads="1"/>
        </xdr:cNvSpPr>
      </xdr:nvSpPr>
      <xdr:spPr bwMode="auto">
        <a:xfrm>
          <a:off x="847725" y="400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19050</xdr:rowOff>
    </xdr:to>
    <xdr:sp macro="" textlink="">
      <xdr:nvSpPr>
        <xdr:cNvPr id="561247" name="Text Box 105"/>
        <xdr:cNvSpPr txBox="1">
          <a:spLocks noChangeArrowheads="1"/>
        </xdr:cNvSpPr>
      </xdr:nvSpPr>
      <xdr:spPr bwMode="auto">
        <a:xfrm>
          <a:off x="847725" y="400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19050</xdr:rowOff>
    </xdr:to>
    <xdr:sp macro="" textlink="">
      <xdr:nvSpPr>
        <xdr:cNvPr id="561248" name="Text Box 106"/>
        <xdr:cNvSpPr txBox="1">
          <a:spLocks noChangeArrowheads="1"/>
        </xdr:cNvSpPr>
      </xdr:nvSpPr>
      <xdr:spPr bwMode="auto">
        <a:xfrm>
          <a:off x="847725" y="400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19050</xdr:rowOff>
    </xdr:to>
    <xdr:sp macro="" textlink="">
      <xdr:nvSpPr>
        <xdr:cNvPr id="561249" name="Text Box 107"/>
        <xdr:cNvSpPr txBox="1">
          <a:spLocks noChangeArrowheads="1"/>
        </xdr:cNvSpPr>
      </xdr:nvSpPr>
      <xdr:spPr bwMode="auto">
        <a:xfrm>
          <a:off x="847725" y="419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19050</xdr:rowOff>
    </xdr:to>
    <xdr:sp macro="" textlink="">
      <xdr:nvSpPr>
        <xdr:cNvPr id="561250" name="Text Box 108"/>
        <xdr:cNvSpPr txBox="1">
          <a:spLocks noChangeArrowheads="1"/>
        </xdr:cNvSpPr>
      </xdr:nvSpPr>
      <xdr:spPr bwMode="auto">
        <a:xfrm>
          <a:off x="847725" y="419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19050</xdr:rowOff>
    </xdr:to>
    <xdr:sp macro="" textlink="">
      <xdr:nvSpPr>
        <xdr:cNvPr id="561251" name="Text Box 109"/>
        <xdr:cNvSpPr txBox="1">
          <a:spLocks noChangeArrowheads="1"/>
        </xdr:cNvSpPr>
      </xdr:nvSpPr>
      <xdr:spPr bwMode="auto">
        <a:xfrm>
          <a:off x="847725" y="419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19050</xdr:rowOff>
    </xdr:to>
    <xdr:sp macro="" textlink="">
      <xdr:nvSpPr>
        <xdr:cNvPr id="561252" name="Text Box 110"/>
        <xdr:cNvSpPr txBox="1">
          <a:spLocks noChangeArrowheads="1"/>
        </xdr:cNvSpPr>
      </xdr:nvSpPr>
      <xdr:spPr bwMode="auto">
        <a:xfrm>
          <a:off x="847725" y="419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19050</xdr:rowOff>
    </xdr:to>
    <xdr:sp macro="" textlink="">
      <xdr:nvSpPr>
        <xdr:cNvPr id="561253" name="Text Box 111"/>
        <xdr:cNvSpPr txBox="1">
          <a:spLocks noChangeArrowheads="1"/>
        </xdr:cNvSpPr>
      </xdr:nvSpPr>
      <xdr:spPr bwMode="auto">
        <a:xfrm>
          <a:off x="847725" y="438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19050</xdr:rowOff>
    </xdr:to>
    <xdr:sp macro="" textlink="">
      <xdr:nvSpPr>
        <xdr:cNvPr id="561254" name="Text Box 112"/>
        <xdr:cNvSpPr txBox="1">
          <a:spLocks noChangeArrowheads="1"/>
        </xdr:cNvSpPr>
      </xdr:nvSpPr>
      <xdr:spPr bwMode="auto">
        <a:xfrm>
          <a:off x="847725" y="438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19050</xdr:rowOff>
    </xdr:to>
    <xdr:sp macro="" textlink="">
      <xdr:nvSpPr>
        <xdr:cNvPr id="561255" name="Text Box 113"/>
        <xdr:cNvSpPr txBox="1">
          <a:spLocks noChangeArrowheads="1"/>
        </xdr:cNvSpPr>
      </xdr:nvSpPr>
      <xdr:spPr bwMode="auto">
        <a:xfrm>
          <a:off x="847725" y="438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19050</xdr:rowOff>
    </xdr:to>
    <xdr:sp macro="" textlink="">
      <xdr:nvSpPr>
        <xdr:cNvPr id="561256" name="Text Box 114"/>
        <xdr:cNvSpPr txBox="1">
          <a:spLocks noChangeArrowheads="1"/>
        </xdr:cNvSpPr>
      </xdr:nvSpPr>
      <xdr:spPr bwMode="auto">
        <a:xfrm>
          <a:off x="847725" y="438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561257" name="Text Box 115"/>
        <xdr:cNvSpPr txBox="1">
          <a:spLocks noChangeArrowheads="1"/>
        </xdr:cNvSpPr>
      </xdr:nvSpPr>
      <xdr:spPr bwMode="auto">
        <a:xfrm>
          <a:off x="847725" y="457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561258" name="Text Box 116"/>
        <xdr:cNvSpPr txBox="1">
          <a:spLocks noChangeArrowheads="1"/>
        </xdr:cNvSpPr>
      </xdr:nvSpPr>
      <xdr:spPr bwMode="auto">
        <a:xfrm>
          <a:off x="847725" y="457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561259" name="Text Box 117"/>
        <xdr:cNvSpPr txBox="1">
          <a:spLocks noChangeArrowheads="1"/>
        </xdr:cNvSpPr>
      </xdr:nvSpPr>
      <xdr:spPr bwMode="auto">
        <a:xfrm>
          <a:off x="847725" y="457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19050</xdr:rowOff>
    </xdr:to>
    <xdr:sp macro="" textlink="">
      <xdr:nvSpPr>
        <xdr:cNvPr id="561260" name="Text Box 118"/>
        <xdr:cNvSpPr txBox="1">
          <a:spLocks noChangeArrowheads="1"/>
        </xdr:cNvSpPr>
      </xdr:nvSpPr>
      <xdr:spPr bwMode="auto">
        <a:xfrm>
          <a:off x="847725" y="457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561261" name="Text Box 119"/>
        <xdr:cNvSpPr txBox="1">
          <a:spLocks noChangeArrowheads="1"/>
        </xdr:cNvSpPr>
      </xdr:nvSpPr>
      <xdr:spPr bwMode="auto">
        <a:xfrm>
          <a:off x="847725" y="476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561262" name="Text Box 120"/>
        <xdr:cNvSpPr txBox="1">
          <a:spLocks noChangeArrowheads="1"/>
        </xdr:cNvSpPr>
      </xdr:nvSpPr>
      <xdr:spPr bwMode="auto">
        <a:xfrm>
          <a:off x="847725" y="476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561263" name="Text Box 121"/>
        <xdr:cNvSpPr txBox="1">
          <a:spLocks noChangeArrowheads="1"/>
        </xdr:cNvSpPr>
      </xdr:nvSpPr>
      <xdr:spPr bwMode="auto">
        <a:xfrm>
          <a:off x="847725" y="476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561264" name="Text Box 122"/>
        <xdr:cNvSpPr txBox="1">
          <a:spLocks noChangeArrowheads="1"/>
        </xdr:cNvSpPr>
      </xdr:nvSpPr>
      <xdr:spPr bwMode="auto">
        <a:xfrm>
          <a:off x="847725" y="476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561265" name="Text Box 123"/>
        <xdr:cNvSpPr txBox="1">
          <a:spLocks noChangeArrowheads="1"/>
        </xdr:cNvSpPr>
      </xdr:nvSpPr>
      <xdr:spPr bwMode="auto">
        <a:xfrm>
          <a:off x="847725" y="495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561266" name="Text Box 124"/>
        <xdr:cNvSpPr txBox="1">
          <a:spLocks noChangeArrowheads="1"/>
        </xdr:cNvSpPr>
      </xdr:nvSpPr>
      <xdr:spPr bwMode="auto">
        <a:xfrm>
          <a:off x="847725" y="495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561267" name="Text Box 125"/>
        <xdr:cNvSpPr txBox="1">
          <a:spLocks noChangeArrowheads="1"/>
        </xdr:cNvSpPr>
      </xdr:nvSpPr>
      <xdr:spPr bwMode="auto">
        <a:xfrm>
          <a:off x="847725" y="495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561268" name="Text Box 126"/>
        <xdr:cNvSpPr txBox="1">
          <a:spLocks noChangeArrowheads="1"/>
        </xdr:cNvSpPr>
      </xdr:nvSpPr>
      <xdr:spPr bwMode="auto">
        <a:xfrm>
          <a:off x="847725" y="495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19050</xdr:rowOff>
    </xdr:to>
    <xdr:sp macro="" textlink="">
      <xdr:nvSpPr>
        <xdr:cNvPr id="561269" name="Text Box 127"/>
        <xdr:cNvSpPr txBox="1">
          <a:spLocks noChangeArrowheads="1"/>
        </xdr:cNvSpPr>
      </xdr:nvSpPr>
      <xdr:spPr bwMode="auto">
        <a:xfrm>
          <a:off x="847725" y="514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19050</xdr:rowOff>
    </xdr:to>
    <xdr:sp macro="" textlink="">
      <xdr:nvSpPr>
        <xdr:cNvPr id="561270" name="Text Box 128"/>
        <xdr:cNvSpPr txBox="1">
          <a:spLocks noChangeArrowheads="1"/>
        </xdr:cNvSpPr>
      </xdr:nvSpPr>
      <xdr:spPr bwMode="auto">
        <a:xfrm>
          <a:off x="847725" y="514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19050</xdr:rowOff>
    </xdr:to>
    <xdr:sp macro="" textlink="">
      <xdr:nvSpPr>
        <xdr:cNvPr id="561271" name="Text Box 129"/>
        <xdr:cNvSpPr txBox="1">
          <a:spLocks noChangeArrowheads="1"/>
        </xdr:cNvSpPr>
      </xdr:nvSpPr>
      <xdr:spPr bwMode="auto">
        <a:xfrm>
          <a:off x="847725" y="514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19050</xdr:rowOff>
    </xdr:to>
    <xdr:sp macro="" textlink="">
      <xdr:nvSpPr>
        <xdr:cNvPr id="561272" name="Text Box 130"/>
        <xdr:cNvSpPr txBox="1">
          <a:spLocks noChangeArrowheads="1"/>
        </xdr:cNvSpPr>
      </xdr:nvSpPr>
      <xdr:spPr bwMode="auto">
        <a:xfrm>
          <a:off x="847725" y="514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19050</xdr:rowOff>
    </xdr:to>
    <xdr:sp macro="" textlink="">
      <xdr:nvSpPr>
        <xdr:cNvPr id="561273" name="Text Box 131"/>
        <xdr:cNvSpPr txBox="1">
          <a:spLocks noChangeArrowheads="1"/>
        </xdr:cNvSpPr>
      </xdr:nvSpPr>
      <xdr:spPr bwMode="auto">
        <a:xfrm>
          <a:off x="847725" y="533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19050</xdr:rowOff>
    </xdr:to>
    <xdr:sp macro="" textlink="">
      <xdr:nvSpPr>
        <xdr:cNvPr id="561274" name="Text Box 132"/>
        <xdr:cNvSpPr txBox="1">
          <a:spLocks noChangeArrowheads="1"/>
        </xdr:cNvSpPr>
      </xdr:nvSpPr>
      <xdr:spPr bwMode="auto">
        <a:xfrm>
          <a:off x="847725" y="533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19050</xdr:rowOff>
    </xdr:to>
    <xdr:sp macro="" textlink="">
      <xdr:nvSpPr>
        <xdr:cNvPr id="561275" name="Text Box 133"/>
        <xdr:cNvSpPr txBox="1">
          <a:spLocks noChangeArrowheads="1"/>
        </xdr:cNvSpPr>
      </xdr:nvSpPr>
      <xdr:spPr bwMode="auto">
        <a:xfrm>
          <a:off x="847725" y="533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19050</xdr:rowOff>
    </xdr:to>
    <xdr:sp macro="" textlink="">
      <xdr:nvSpPr>
        <xdr:cNvPr id="561276" name="Text Box 134"/>
        <xdr:cNvSpPr txBox="1">
          <a:spLocks noChangeArrowheads="1"/>
        </xdr:cNvSpPr>
      </xdr:nvSpPr>
      <xdr:spPr bwMode="auto">
        <a:xfrm>
          <a:off x="847725" y="533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19050</xdr:rowOff>
    </xdr:to>
    <xdr:sp macro="" textlink="">
      <xdr:nvSpPr>
        <xdr:cNvPr id="561277" name="Text Box 135"/>
        <xdr:cNvSpPr txBox="1">
          <a:spLocks noChangeArrowheads="1"/>
        </xdr:cNvSpPr>
      </xdr:nvSpPr>
      <xdr:spPr bwMode="auto">
        <a:xfrm>
          <a:off x="847725" y="552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19050</xdr:rowOff>
    </xdr:to>
    <xdr:sp macro="" textlink="">
      <xdr:nvSpPr>
        <xdr:cNvPr id="561278" name="Text Box 136"/>
        <xdr:cNvSpPr txBox="1">
          <a:spLocks noChangeArrowheads="1"/>
        </xdr:cNvSpPr>
      </xdr:nvSpPr>
      <xdr:spPr bwMode="auto">
        <a:xfrm>
          <a:off x="847725" y="552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19050</xdr:rowOff>
    </xdr:to>
    <xdr:sp macro="" textlink="">
      <xdr:nvSpPr>
        <xdr:cNvPr id="561279" name="Text Box 137"/>
        <xdr:cNvSpPr txBox="1">
          <a:spLocks noChangeArrowheads="1"/>
        </xdr:cNvSpPr>
      </xdr:nvSpPr>
      <xdr:spPr bwMode="auto">
        <a:xfrm>
          <a:off x="847725" y="552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19050</xdr:rowOff>
    </xdr:to>
    <xdr:sp macro="" textlink="">
      <xdr:nvSpPr>
        <xdr:cNvPr id="561280" name="Text Box 138"/>
        <xdr:cNvSpPr txBox="1">
          <a:spLocks noChangeArrowheads="1"/>
        </xdr:cNvSpPr>
      </xdr:nvSpPr>
      <xdr:spPr bwMode="auto">
        <a:xfrm>
          <a:off x="847725" y="552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19050</xdr:rowOff>
    </xdr:to>
    <xdr:sp macro="" textlink="">
      <xdr:nvSpPr>
        <xdr:cNvPr id="561281" name="Text Box 139"/>
        <xdr:cNvSpPr txBox="1">
          <a:spLocks noChangeArrowheads="1"/>
        </xdr:cNvSpPr>
      </xdr:nvSpPr>
      <xdr:spPr bwMode="auto">
        <a:xfrm>
          <a:off x="847725" y="571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19050</xdr:rowOff>
    </xdr:to>
    <xdr:sp macro="" textlink="">
      <xdr:nvSpPr>
        <xdr:cNvPr id="561282" name="Text Box 140"/>
        <xdr:cNvSpPr txBox="1">
          <a:spLocks noChangeArrowheads="1"/>
        </xdr:cNvSpPr>
      </xdr:nvSpPr>
      <xdr:spPr bwMode="auto">
        <a:xfrm>
          <a:off x="847725" y="571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19050</xdr:rowOff>
    </xdr:to>
    <xdr:sp macro="" textlink="">
      <xdr:nvSpPr>
        <xdr:cNvPr id="561283" name="Text Box 141"/>
        <xdr:cNvSpPr txBox="1">
          <a:spLocks noChangeArrowheads="1"/>
        </xdr:cNvSpPr>
      </xdr:nvSpPr>
      <xdr:spPr bwMode="auto">
        <a:xfrm>
          <a:off x="847725" y="571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19050</xdr:rowOff>
    </xdr:to>
    <xdr:sp macro="" textlink="">
      <xdr:nvSpPr>
        <xdr:cNvPr id="561284" name="Text Box 142"/>
        <xdr:cNvSpPr txBox="1">
          <a:spLocks noChangeArrowheads="1"/>
        </xdr:cNvSpPr>
      </xdr:nvSpPr>
      <xdr:spPr bwMode="auto">
        <a:xfrm>
          <a:off x="847725" y="571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19050</xdr:rowOff>
    </xdr:to>
    <xdr:sp macro="" textlink="">
      <xdr:nvSpPr>
        <xdr:cNvPr id="561285" name="Text Box 143"/>
        <xdr:cNvSpPr txBox="1">
          <a:spLocks noChangeArrowheads="1"/>
        </xdr:cNvSpPr>
      </xdr:nvSpPr>
      <xdr:spPr bwMode="auto">
        <a:xfrm>
          <a:off x="847725" y="590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19050</xdr:rowOff>
    </xdr:to>
    <xdr:sp macro="" textlink="">
      <xdr:nvSpPr>
        <xdr:cNvPr id="561286" name="Text Box 144"/>
        <xdr:cNvSpPr txBox="1">
          <a:spLocks noChangeArrowheads="1"/>
        </xdr:cNvSpPr>
      </xdr:nvSpPr>
      <xdr:spPr bwMode="auto">
        <a:xfrm>
          <a:off x="847725" y="590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19050</xdr:rowOff>
    </xdr:to>
    <xdr:sp macro="" textlink="">
      <xdr:nvSpPr>
        <xdr:cNvPr id="561287" name="Text Box 145"/>
        <xdr:cNvSpPr txBox="1">
          <a:spLocks noChangeArrowheads="1"/>
        </xdr:cNvSpPr>
      </xdr:nvSpPr>
      <xdr:spPr bwMode="auto">
        <a:xfrm>
          <a:off x="847725" y="590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19050</xdr:rowOff>
    </xdr:to>
    <xdr:sp macro="" textlink="">
      <xdr:nvSpPr>
        <xdr:cNvPr id="561288" name="Text Box 146"/>
        <xdr:cNvSpPr txBox="1">
          <a:spLocks noChangeArrowheads="1"/>
        </xdr:cNvSpPr>
      </xdr:nvSpPr>
      <xdr:spPr bwMode="auto">
        <a:xfrm>
          <a:off x="847725" y="590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19050</xdr:rowOff>
    </xdr:to>
    <xdr:sp macro="" textlink="">
      <xdr:nvSpPr>
        <xdr:cNvPr id="561289" name="Text Box 147"/>
        <xdr:cNvSpPr txBox="1">
          <a:spLocks noChangeArrowheads="1"/>
        </xdr:cNvSpPr>
      </xdr:nvSpPr>
      <xdr:spPr bwMode="auto">
        <a:xfrm>
          <a:off x="847725" y="609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19050</xdr:rowOff>
    </xdr:to>
    <xdr:sp macro="" textlink="">
      <xdr:nvSpPr>
        <xdr:cNvPr id="561290" name="Text Box 148"/>
        <xdr:cNvSpPr txBox="1">
          <a:spLocks noChangeArrowheads="1"/>
        </xdr:cNvSpPr>
      </xdr:nvSpPr>
      <xdr:spPr bwMode="auto">
        <a:xfrm>
          <a:off x="847725" y="609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19050</xdr:rowOff>
    </xdr:to>
    <xdr:sp macro="" textlink="">
      <xdr:nvSpPr>
        <xdr:cNvPr id="561291" name="Text Box 149"/>
        <xdr:cNvSpPr txBox="1">
          <a:spLocks noChangeArrowheads="1"/>
        </xdr:cNvSpPr>
      </xdr:nvSpPr>
      <xdr:spPr bwMode="auto">
        <a:xfrm>
          <a:off x="847725" y="609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19050</xdr:rowOff>
    </xdr:to>
    <xdr:sp macro="" textlink="">
      <xdr:nvSpPr>
        <xdr:cNvPr id="561292" name="Text Box 150"/>
        <xdr:cNvSpPr txBox="1">
          <a:spLocks noChangeArrowheads="1"/>
        </xdr:cNvSpPr>
      </xdr:nvSpPr>
      <xdr:spPr bwMode="auto">
        <a:xfrm>
          <a:off x="847725" y="609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76200</xdr:colOff>
      <xdr:row>34</xdr:row>
      <xdr:rowOff>19050</xdr:rowOff>
    </xdr:to>
    <xdr:sp macro="" textlink="">
      <xdr:nvSpPr>
        <xdr:cNvPr id="561293" name="Text Box 151"/>
        <xdr:cNvSpPr txBox="1">
          <a:spLocks noChangeArrowheads="1"/>
        </xdr:cNvSpPr>
      </xdr:nvSpPr>
      <xdr:spPr bwMode="auto">
        <a:xfrm>
          <a:off x="847725" y="628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76200</xdr:colOff>
      <xdr:row>34</xdr:row>
      <xdr:rowOff>19050</xdr:rowOff>
    </xdr:to>
    <xdr:sp macro="" textlink="">
      <xdr:nvSpPr>
        <xdr:cNvPr id="561294" name="Text Box 152"/>
        <xdr:cNvSpPr txBox="1">
          <a:spLocks noChangeArrowheads="1"/>
        </xdr:cNvSpPr>
      </xdr:nvSpPr>
      <xdr:spPr bwMode="auto">
        <a:xfrm>
          <a:off x="847725" y="628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76200</xdr:colOff>
      <xdr:row>34</xdr:row>
      <xdr:rowOff>19050</xdr:rowOff>
    </xdr:to>
    <xdr:sp macro="" textlink="">
      <xdr:nvSpPr>
        <xdr:cNvPr id="561295" name="Text Box 153"/>
        <xdr:cNvSpPr txBox="1">
          <a:spLocks noChangeArrowheads="1"/>
        </xdr:cNvSpPr>
      </xdr:nvSpPr>
      <xdr:spPr bwMode="auto">
        <a:xfrm>
          <a:off x="847725" y="628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76200</xdr:colOff>
      <xdr:row>34</xdr:row>
      <xdr:rowOff>19050</xdr:rowOff>
    </xdr:to>
    <xdr:sp macro="" textlink="">
      <xdr:nvSpPr>
        <xdr:cNvPr id="561296" name="Text Box 154"/>
        <xdr:cNvSpPr txBox="1">
          <a:spLocks noChangeArrowheads="1"/>
        </xdr:cNvSpPr>
      </xdr:nvSpPr>
      <xdr:spPr bwMode="auto">
        <a:xfrm>
          <a:off x="847725" y="628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561297" name="Text Box 155"/>
        <xdr:cNvSpPr txBox="1">
          <a:spLocks noChangeArrowheads="1"/>
        </xdr:cNvSpPr>
      </xdr:nvSpPr>
      <xdr:spPr bwMode="auto">
        <a:xfrm>
          <a:off x="847725" y="647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561298" name="Text Box 156"/>
        <xdr:cNvSpPr txBox="1">
          <a:spLocks noChangeArrowheads="1"/>
        </xdr:cNvSpPr>
      </xdr:nvSpPr>
      <xdr:spPr bwMode="auto">
        <a:xfrm>
          <a:off x="847725" y="647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561299" name="Text Box 157"/>
        <xdr:cNvSpPr txBox="1">
          <a:spLocks noChangeArrowheads="1"/>
        </xdr:cNvSpPr>
      </xdr:nvSpPr>
      <xdr:spPr bwMode="auto">
        <a:xfrm>
          <a:off x="847725" y="647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19050</xdr:rowOff>
    </xdr:to>
    <xdr:sp macro="" textlink="">
      <xdr:nvSpPr>
        <xdr:cNvPr id="561300" name="Text Box 158"/>
        <xdr:cNvSpPr txBox="1">
          <a:spLocks noChangeArrowheads="1"/>
        </xdr:cNvSpPr>
      </xdr:nvSpPr>
      <xdr:spPr bwMode="auto">
        <a:xfrm>
          <a:off x="847725" y="647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19050</xdr:rowOff>
    </xdr:to>
    <xdr:sp macro="" textlink="">
      <xdr:nvSpPr>
        <xdr:cNvPr id="561301" name="Text Box 159"/>
        <xdr:cNvSpPr txBox="1">
          <a:spLocks noChangeArrowheads="1"/>
        </xdr:cNvSpPr>
      </xdr:nvSpPr>
      <xdr:spPr bwMode="auto">
        <a:xfrm>
          <a:off x="847725" y="666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19050</xdr:rowOff>
    </xdr:to>
    <xdr:sp macro="" textlink="">
      <xdr:nvSpPr>
        <xdr:cNvPr id="561302" name="Text Box 160"/>
        <xdr:cNvSpPr txBox="1">
          <a:spLocks noChangeArrowheads="1"/>
        </xdr:cNvSpPr>
      </xdr:nvSpPr>
      <xdr:spPr bwMode="auto">
        <a:xfrm>
          <a:off x="847725" y="666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19050</xdr:rowOff>
    </xdr:to>
    <xdr:sp macro="" textlink="">
      <xdr:nvSpPr>
        <xdr:cNvPr id="561303" name="Text Box 161"/>
        <xdr:cNvSpPr txBox="1">
          <a:spLocks noChangeArrowheads="1"/>
        </xdr:cNvSpPr>
      </xdr:nvSpPr>
      <xdr:spPr bwMode="auto">
        <a:xfrm>
          <a:off x="847725" y="666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19050</xdr:rowOff>
    </xdr:to>
    <xdr:sp macro="" textlink="">
      <xdr:nvSpPr>
        <xdr:cNvPr id="561304" name="Text Box 162"/>
        <xdr:cNvSpPr txBox="1">
          <a:spLocks noChangeArrowheads="1"/>
        </xdr:cNvSpPr>
      </xdr:nvSpPr>
      <xdr:spPr bwMode="auto">
        <a:xfrm>
          <a:off x="847725" y="666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19050</xdr:rowOff>
    </xdr:to>
    <xdr:sp macro="" textlink="">
      <xdr:nvSpPr>
        <xdr:cNvPr id="561305" name="Text Box 163"/>
        <xdr:cNvSpPr txBox="1">
          <a:spLocks noChangeArrowheads="1"/>
        </xdr:cNvSpPr>
      </xdr:nvSpPr>
      <xdr:spPr bwMode="auto">
        <a:xfrm>
          <a:off x="847725" y="685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19050</xdr:rowOff>
    </xdr:to>
    <xdr:sp macro="" textlink="">
      <xdr:nvSpPr>
        <xdr:cNvPr id="561306" name="Text Box 164"/>
        <xdr:cNvSpPr txBox="1">
          <a:spLocks noChangeArrowheads="1"/>
        </xdr:cNvSpPr>
      </xdr:nvSpPr>
      <xdr:spPr bwMode="auto">
        <a:xfrm>
          <a:off x="847725" y="685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19050</xdr:rowOff>
    </xdr:to>
    <xdr:sp macro="" textlink="">
      <xdr:nvSpPr>
        <xdr:cNvPr id="561307" name="Text Box 165"/>
        <xdr:cNvSpPr txBox="1">
          <a:spLocks noChangeArrowheads="1"/>
        </xdr:cNvSpPr>
      </xdr:nvSpPr>
      <xdr:spPr bwMode="auto">
        <a:xfrm>
          <a:off x="847725" y="685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19050</xdr:rowOff>
    </xdr:to>
    <xdr:sp macro="" textlink="">
      <xdr:nvSpPr>
        <xdr:cNvPr id="561308" name="Text Box 166"/>
        <xdr:cNvSpPr txBox="1">
          <a:spLocks noChangeArrowheads="1"/>
        </xdr:cNvSpPr>
      </xdr:nvSpPr>
      <xdr:spPr bwMode="auto">
        <a:xfrm>
          <a:off x="847725" y="685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19050</xdr:rowOff>
    </xdr:to>
    <xdr:sp macro="" textlink="">
      <xdr:nvSpPr>
        <xdr:cNvPr id="561309" name="Text Box 167"/>
        <xdr:cNvSpPr txBox="1">
          <a:spLocks noChangeArrowheads="1"/>
        </xdr:cNvSpPr>
      </xdr:nvSpPr>
      <xdr:spPr bwMode="auto">
        <a:xfrm>
          <a:off x="847725" y="704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19050</xdr:rowOff>
    </xdr:to>
    <xdr:sp macro="" textlink="">
      <xdr:nvSpPr>
        <xdr:cNvPr id="561310" name="Text Box 168"/>
        <xdr:cNvSpPr txBox="1">
          <a:spLocks noChangeArrowheads="1"/>
        </xdr:cNvSpPr>
      </xdr:nvSpPr>
      <xdr:spPr bwMode="auto">
        <a:xfrm>
          <a:off x="847725" y="704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19050</xdr:rowOff>
    </xdr:to>
    <xdr:sp macro="" textlink="">
      <xdr:nvSpPr>
        <xdr:cNvPr id="561311" name="Text Box 169"/>
        <xdr:cNvSpPr txBox="1">
          <a:spLocks noChangeArrowheads="1"/>
        </xdr:cNvSpPr>
      </xdr:nvSpPr>
      <xdr:spPr bwMode="auto">
        <a:xfrm>
          <a:off x="847725" y="704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19050</xdr:rowOff>
    </xdr:to>
    <xdr:sp macro="" textlink="">
      <xdr:nvSpPr>
        <xdr:cNvPr id="561312" name="Text Box 170"/>
        <xdr:cNvSpPr txBox="1">
          <a:spLocks noChangeArrowheads="1"/>
        </xdr:cNvSpPr>
      </xdr:nvSpPr>
      <xdr:spPr bwMode="auto">
        <a:xfrm>
          <a:off x="847725" y="704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19050</xdr:rowOff>
    </xdr:to>
    <xdr:sp macro="" textlink="">
      <xdr:nvSpPr>
        <xdr:cNvPr id="561313" name="Text Box 171"/>
        <xdr:cNvSpPr txBox="1">
          <a:spLocks noChangeArrowheads="1"/>
        </xdr:cNvSpPr>
      </xdr:nvSpPr>
      <xdr:spPr bwMode="auto">
        <a:xfrm>
          <a:off x="847725" y="723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19050</xdr:rowOff>
    </xdr:to>
    <xdr:sp macro="" textlink="">
      <xdr:nvSpPr>
        <xdr:cNvPr id="561314" name="Text Box 172"/>
        <xdr:cNvSpPr txBox="1">
          <a:spLocks noChangeArrowheads="1"/>
        </xdr:cNvSpPr>
      </xdr:nvSpPr>
      <xdr:spPr bwMode="auto">
        <a:xfrm>
          <a:off x="847725" y="723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19050</xdr:rowOff>
    </xdr:to>
    <xdr:sp macro="" textlink="">
      <xdr:nvSpPr>
        <xdr:cNvPr id="561315" name="Text Box 173"/>
        <xdr:cNvSpPr txBox="1">
          <a:spLocks noChangeArrowheads="1"/>
        </xdr:cNvSpPr>
      </xdr:nvSpPr>
      <xdr:spPr bwMode="auto">
        <a:xfrm>
          <a:off x="847725" y="723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19050</xdr:rowOff>
    </xdr:to>
    <xdr:sp macro="" textlink="">
      <xdr:nvSpPr>
        <xdr:cNvPr id="561316" name="Text Box 174"/>
        <xdr:cNvSpPr txBox="1">
          <a:spLocks noChangeArrowheads="1"/>
        </xdr:cNvSpPr>
      </xdr:nvSpPr>
      <xdr:spPr bwMode="auto">
        <a:xfrm>
          <a:off x="847725" y="723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19050</xdr:rowOff>
    </xdr:to>
    <xdr:sp macro="" textlink="">
      <xdr:nvSpPr>
        <xdr:cNvPr id="561317" name="Text Box 175"/>
        <xdr:cNvSpPr txBox="1">
          <a:spLocks noChangeArrowheads="1"/>
        </xdr:cNvSpPr>
      </xdr:nvSpPr>
      <xdr:spPr bwMode="auto">
        <a:xfrm>
          <a:off x="847725" y="742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19050</xdr:rowOff>
    </xdr:to>
    <xdr:sp macro="" textlink="">
      <xdr:nvSpPr>
        <xdr:cNvPr id="561318" name="Text Box 176"/>
        <xdr:cNvSpPr txBox="1">
          <a:spLocks noChangeArrowheads="1"/>
        </xdr:cNvSpPr>
      </xdr:nvSpPr>
      <xdr:spPr bwMode="auto">
        <a:xfrm>
          <a:off x="847725" y="742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19050</xdr:rowOff>
    </xdr:to>
    <xdr:sp macro="" textlink="">
      <xdr:nvSpPr>
        <xdr:cNvPr id="561319" name="Text Box 177"/>
        <xdr:cNvSpPr txBox="1">
          <a:spLocks noChangeArrowheads="1"/>
        </xdr:cNvSpPr>
      </xdr:nvSpPr>
      <xdr:spPr bwMode="auto">
        <a:xfrm>
          <a:off x="847725" y="742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19050</xdr:rowOff>
    </xdr:to>
    <xdr:sp macro="" textlink="">
      <xdr:nvSpPr>
        <xdr:cNvPr id="561320" name="Text Box 178"/>
        <xdr:cNvSpPr txBox="1">
          <a:spLocks noChangeArrowheads="1"/>
        </xdr:cNvSpPr>
      </xdr:nvSpPr>
      <xdr:spPr bwMode="auto">
        <a:xfrm>
          <a:off x="847725" y="742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19050</xdr:rowOff>
    </xdr:to>
    <xdr:sp macro="" textlink="">
      <xdr:nvSpPr>
        <xdr:cNvPr id="561321" name="Text Box 179"/>
        <xdr:cNvSpPr txBox="1">
          <a:spLocks noChangeArrowheads="1"/>
        </xdr:cNvSpPr>
      </xdr:nvSpPr>
      <xdr:spPr bwMode="auto">
        <a:xfrm>
          <a:off x="847725" y="762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19050</xdr:rowOff>
    </xdr:to>
    <xdr:sp macro="" textlink="">
      <xdr:nvSpPr>
        <xdr:cNvPr id="561322" name="Text Box 180"/>
        <xdr:cNvSpPr txBox="1">
          <a:spLocks noChangeArrowheads="1"/>
        </xdr:cNvSpPr>
      </xdr:nvSpPr>
      <xdr:spPr bwMode="auto">
        <a:xfrm>
          <a:off x="847725" y="762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19050</xdr:rowOff>
    </xdr:to>
    <xdr:sp macro="" textlink="">
      <xdr:nvSpPr>
        <xdr:cNvPr id="561323" name="Text Box 181"/>
        <xdr:cNvSpPr txBox="1">
          <a:spLocks noChangeArrowheads="1"/>
        </xdr:cNvSpPr>
      </xdr:nvSpPr>
      <xdr:spPr bwMode="auto">
        <a:xfrm>
          <a:off x="847725" y="762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19050</xdr:rowOff>
    </xdr:to>
    <xdr:sp macro="" textlink="">
      <xdr:nvSpPr>
        <xdr:cNvPr id="561324" name="Text Box 182"/>
        <xdr:cNvSpPr txBox="1">
          <a:spLocks noChangeArrowheads="1"/>
        </xdr:cNvSpPr>
      </xdr:nvSpPr>
      <xdr:spPr bwMode="auto">
        <a:xfrm>
          <a:off x="847725" y="762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42</xdr:row>
      <xdr:rowOff>19050</xdr:rowOff>
    </xdr:to>
    <xdr:sp macro="" textlink="">
      <xdr:nvSpPr>
        <xdr:cNvPr id="561325" name="Text Box 183"/>
        <xdr:cNvSpPr txBox="1">
          <a:spLocks noChangeArrowheads="1"/>
        </xdr:cNvSpPr>
      </xdr:nvSpPr>
      <xdr:spPr bwMode="auto">
        <a:xfrm>
          <a:off x="8477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42</xdr:row>
      <xdr:rowOff>19050</xdr:rowOff>
    </xdr:to>
    <xdr:sp macro="" textlink="">
      <xdr:nvSpPr>
        <xdr:cNvPr id="561326" name="Text Box 184"/>
        <xdr:cNvSpPr txBox="1">
          <a:spLocks noChangeArrowheads="1"/>
        </xdr:cNvSpPr>
      </xdr:nvSpPr>
      <xdr:spPr bwMode="auto">
        <a:xfrm>
          <a:off x="8477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42</xdr:row>
      <xdr:rowOff>19050</xdr:rowOff>
    </xdr:to>
    <xdr:sp macro="" textlink="">
      <xdr:nvSpPr>
        <xdr:cNvPr id="561327" name="Text Box 185"/>
        <xdr:cNvSpPr txBox="1">
          <a:spLocks noChangeArrowheads="1"/>
        </xdr:cNvSpPr>
      </xdr:nvSpPr>
      <xdr:spPr bwMode="auto">
        <a:xfrm>
          <a:off x="8477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42</xdr:row>
      <xdr:rowOff>19050</xdr:rowOff>
    </xdr:to>
    <xdr:sp macro="" textlink="">
      <xdr:nvSpPr>
        <xdr:cNvPr id="561328" name="Text Box 186"/>
        <xdr:cNvSpPr txBox="1">
          <a:spLocks noChangeArrowheads="1"/>
        </xdr:cNvSpPr>
      </xdr:nvSpPr>
      <xdr:spPr bwMode="auto">
        <a:xfrm>
          <a:off x="8477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19050</xdr:rowOff>
    </xdr:to>
    <xdr:sp macro="" textlink="">
      <xdr:nvSpPr>
        <xdr:cNvPr id="561329" name="Text Box 187"/>
        <xdr:cNvSpPr txBox="1">
          <a:spLocks noChangeArrowheads="1"/>
        </xdr:cNvSpPr>
      </xdr:nvSpPr>
      <xdr:spPr bwMode="auto">
        <a:xfrm>
          <a:off x="847725" y="800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19050</xdr:rowOff>
    </xdr:to>
    <xdr:sp macro="" textlink="">
      <xdr:nvSpPr>
        <xdr:cNvPr id="561330" name="Text Box 188"/>
        <xdr:cNvSpPr txBox="1">
          <a:spLocks noChangeArrowheads="1"/>
        </xdr:cNvSpPr>
      </xdr:nvSpPr>
      <xdr:spPr bwMode="auto">
        <a:xfrm>
          <a:off x="847725" y="800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19050</xdr:rowOff>
    </xdr:to>
    <xdr:sp macro="" textlink="">
      <xdr:nvSpPr>
        <xdr:cNvPr id="561331" name="Text Box 189"/>
        <xdr:cNvSpPr txBox="1">
          <a:spLocks noChangeArrowheads="1"/>
        </xdr:cNvSpPr>
      </xdr:nvSpPr>
      <xdr:spPr bwMode="auto">
        <a:xfrm>
          <a:off x="847725" y="800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19050</xdr:rowOff>
    </xdr:to>
    <xdr:sp macro="" textlink="">
      <xdr:nvSpPr>
        <xdr:cNvPr id="561332" name="Text Box 190"/>
        <xdr:cNvSpPr txBox="1">
          <a:spLocks noChangeArrowheads="1"/>
        </xdr:cNvSpPr>
      </xdr:nvSpPr>
      <xdr:spPr bwMode="auto">
        <a:xfrm>
          <a:off x="847725" y="800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19050</xdr:rowOff>
    </xdr:to>
    <xdr:sp macro="" textlink="">
      <xdr:nvSpPr>
        <xdr:cNvPr id="561333" name="Text Box 191"/>
        <xdr:cNvSpPr txBox="1">
          <a:spLocks noChangeArrowheads="1"/>
        </xdr:cNvSpPr>
      </xdr:nvSpPr>
      <xdr:spPr bwMode="auto">
        <a:xfrm>
          <a:off x="847725" y="819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19050</xdr:rowOff>
    </xdr:to>
    <xdr:sp macro="" textlink="">
      <xdr:nvSpPr>
        <xdr:cNvPr id="561334" name="Text Box 192"/>
        <xdr:cNvSpPr txBox="1">
          <a:spLocks noChangeArrowheads="1"/>
        </xdr:cNvSpPr>
      </xdr:nvSpPr>
      <xdr:spPr bwMode="auto">
        <a:xfrm>
          <a:off x="847725" y="819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19050</xdr:rowOff>
    </xdr:to>
    <xdr:sp macro="" textlink="">
      <xdr:nvSpPr>
        <xdr:cNvPr id="561335" name="Text Box 193"/>
        <xdr:cNvSpPr txBox="1">
          <a:spLocks noChangeArrowheads="1"/>
        </xdr:cNvSpPr>
      </xdr:nvSpPr>
      <xdr:spPr bwMode="auto">
        <a:xfrm>
          <a:off x="847725" y="819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19050</xdr:rowOff>
    </xdr:to>
    <xdr:sp macro="" textlink="">
      <xdr:nvSpPr>
        <xdr:cNvPr id="561336" name="Text Box 194"/>
        <xdr:cNvSpPr txBox="1">
          <a:spLocks noChangeArrowheads="1"/>
        </xdr:cNvSpPr>
      </xdr:nvSpPr>
      <xdr:spPr bwMode="auto">
        <a:xfrm>
          <a:off x="847725" y="819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45</xdr:row>
      <xdr:rowOff>19050</xdr:rowOff>
    </xdr:to>
    <xdr:sp macro="" textlink="">
      <xdr:nvSpPr>
        <xdr:cNvPr id="561337" name="Text Box 195"/>
        <xdr:cNvSpPr txBox="1">
          <a:spLocks noChangeArrowheads="1"/>
        </xdr:cNvSpPr>
      </xdr:nvSpPr>
      <xdr:spPr bwMode="auto">
        <a:xfrm>
          <a:off x="847725" y="838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45</xdr:row>
      <xdr:rowOff>19050</xdr:rowOff>
    </xdr:to>
    <xdr:sp macro="" textlink="">
      <xdr:nvSpPr>
        <xdr:cNvPr id="561338" name="Text Box 196"/>
        <xdr:cNvSpPr txBox="1">
          <a:spLocks noChangeArrowheads="1"/>
        </xdr:cNvSpPr>
      </xdr:nvSpPr>
      <xdr:spPr bwMode="auto">
        <a:xfrm>
          <a:off x="847725" y="838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45</xdr:row>
      <xdr:rowOff>19050</xdr:rowOff>
    </xdr:to>
    <xdr:sp macro="" textlink="">
      <xdr:nvSpPr>
        <xdr:cNvPr id="561339" name="Text Box 197"/>
        <xdr:cNvSpPr txBox="1">
          <a:spLocks noChangeArrowheads="1"/>
        </xdr:cNvSpPr>
      </xdr:nvSpPr>
      <xdr:spPr bwMode="auto">
        <a:xfrm>
          <a:off x="847725" y="838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45</xdr:row>
      <xdr:rowOff>19050</xdr:rowOff>
    </xdr:to>
    <xdr:sp macro="" textlink="">
      <xdr:nvSpPr>
        <xdr:cNvPr id="561340" name="Text Box 198"/>
        <xdr:cNvSpPr txBox="1">
          <a:spLocks noChangeArrowheads="1"/>
        </xdr:cNvSpPr>
      </xdr:nvSpPr>
      <xdr:spPr bwMode="auto">
        <a:xfrm>
          <a:off x="847725" y="838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76200</xdr:colOff>
      <xdr:row>46</xdr:row>
      <xdr:rowOff>19050</xdr:rowOff>
    </xdr:to>
    <xdr:sp macro="" textlink="">
      <xdr:nvSpPr>
        <xdr:cNvPr id="561341" name="Text Box 199"/>
        <xdr:cNvSpPr txBox="1">
          <a:spLocks noChangeArrowheads="1"/>
        </xdr:cNvSpPr>
      </xdr:nvSpPr>
      <xdr:spPr bwMode="auto">
        <a:xfrm>
          <a:off x="847725" y="857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76200</xdr:colOff>
      <xdr:row>46</xdr:row>
      <xdr:rowOff>19050</xdr:rowOff>
    </xdr:to>
    <xdr:sp macro="" textlink="">
      <xdr:nvSpPr>
        <xdr:cNvPr id="561342" name="Text Box 200"/>
        <xdr:cNvSpPr txBox="1">
          <a:spLocks noChangeArrowheads="1"/>
        </xdr:cNvSpPr>
      </xdr:nvSpPr>
      <xdr:spPr bwMode="auto">
        <a:xfrm>
          <a:off x="847725" y="857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76200</xdr:colOff>
      <xdr:row>46</xdr:row>
      <xdr:rowOff>19050</xdr:rowOff>
    </xdr:to>
    <xdr:sp macro="" textlink="">
      <xdr:nvSpPr>
        <xdr:cNvPr id="561343" name="Text Box 201"/>
        <xdr:cNvSpPr txBox="1">
          <a:spLocks noChangeArrowheads="1"/>
        </xdr:cNvSpPr>
      </xdr:nvSpPr>
      <xdr:spPr bwMode="auto">
        <a:xfrm>
          <a:off x="847725" y="857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76200</xdr:colOff>
      <xdr:row>46</xdr:row>
      <xdr:rowOff>19050</xdr:rowOff>
    </xdr:to>
    <xdr:sp macro="" textlink="">
      <xdr:nvSpPr>
        <xdr:cNvPr id="561344" name="Text Box 202"/>
        <xdr:cNvSpPr txBox="1">
          <a:spLocks noChangeArrowheads="1"/>
        </xdr:cNvSpPr>
      </xdr:nvSpPr>
      <xdr:spPr bwMode="auto">
        <a:xfrm>
          <a:off x="847725" y="857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19050</xdr:rowOff>
    </xdr:to>
    <xdr:sp macro="" textlink="">
      <xdr:nvSpPr>
        <xdr:cNvPr id="561345" name="Text Box 203"/>
        <xdr:cNvSpPr txBox="1">
          <a:spLocks noChangeArrowheads="1"/>
        </xdr:cNvSpPr>
      </xdr:nvSpPr>
      <xdr:spPr bwMode="auto">
        <a:xfrm>
          <a:off x="847725" y="876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19050</xdr:rowOff>
    </xdr:to>
    <xdr:sp macro="" textlink="">
      <xdr:nvSpPr>
        <xdr:cNvPr id="561346" name="Text Box 204"/>
        <xdr:cNvSpPr txBox="1">
          <a:spLocks noChangeArrowheads="1"/>
        </xdr:cNvSpPr>
      </xdr:nvSpPr>
      <xdr:spPr bwMode="auto">
        <a:xfrm>
          <a:off x="847725" y="876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19050</xdr:rowOff>
    </xdr:to>
    <xdr:sp macro="" textlink="">
      <xdr:nvSpPr>
        <xdr:cNvPr id="561347" name="Text Box 205"/>
        <xdr:cNvSpPr txBox="1">
          <a:spLocks noChangeArrowheads="1"/>
        </xdr:cNvSpPr>
      </xdr:nvSpPr>
      <xdr:spPr bwMode="auto">
        <a:xfrm>
          <a:off x="847725" y="876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19050</xdr:rowOff>
    </xdr:to>
    <xdr:sp macro="" textlink="">
      <xdr:nvSpPr>
        <xdr:cNvPr id="561348" name="Text Box 206"/>
        <xdr:cNvSpPr txBox="1">
          <a:spLocks noChangeArrowheads="1"/>
        </xdr:cNvSpPr>
      </xdr:nvSpPr>
      <xdr:spPr bwMode="auto">
        <a:xfrm>
          <a:off x="847725" y="876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19050</xdr:rowOff>
    </xdr:to>
    <xdr:sp macro="" textlink="">
      <xdr:nvSpPr>
        <xdr:cNvPr id="561349" name="Text Box 207"/>
        <xdr:cNvSpPr txBox="1">
          <a:spLocks noChangeArrowheads="1"/>
        </xdr:cNvSpPr>
      </xdr:nvSpPr>
      <xdr:spPr bwMode="auto">
        <a:xfrm>
          <a:off x="847725" y="895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19050</xdr:rowOff>
    </xdr:to>
    <xdr:sp macro="" textlink="">
      <xdr:nvSpPr>
        <xdr:cNvPr id="561350" name="Text Box 208"/>
        <xdr:cNvSpPr txBox="1">
          <a:spLocks noChangeArrowheads="1"/>
        </xdr:cNvSpPr>
      </xdr:nvSpPr>
      <xdr:spPr bwMode="auto">
        <a:xfrm>
          <a:off x="847725" y="895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19050</xdr:rowOff>
    </xdr:to>
    <xdr:sp macro="" textlink="">
      <xdr:nvSpPr>
        <xdr:cNvPr id="561351" name="Text Box 209"/>
        <xdr:cNvSpPr txBox="1">
          <a:spLocks noChangeArrowheads="1"/>
        </xdr:cNvSpPr>
      </xdr:nvSpPr>
      <xdr:spPr bwMode="auto">
        <a:xfrm>
          <a:off x="847725" y="895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19050</xdr:rowOff>
    </xdr:to>
    <xdr:sp macro="" textlink="">
      <xdr:nvSpPr>
        <xdr:cNvPr id="561352" name="Text Box 210"/>
        <xdr:cNvSpPr txBox="1">
          <a:spLocks noChangeArrowheads="1"/>
        </xdr:cNvSpPr>
      </xdr:nvSpPr>
      <xdr:spPr bwMode="auto">
        <a:xfrm>
          <a:off x="847725" y="895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49</xdr:row>
      <xdr:rowOff>19050</xdr:rowOff>
    </xdr:to>
    <xdr:sp macro="" textlink="">
      <xdr:nvSpPr>
        <xdr:cNvPr id="561353" name="Text Box 211"/>
        <xdr:cNvSpPr txBox="1">
          <a:spLocks noChangeArrowheads="1"/>
        </xdr:cNvSpPr>
      </xdr:nvSpPr>
      <xdr:spPr bwMode="auto">
        <a:xfrm>
          <a:off x="847725" y="914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49</xdr:row>
      <xdr:rowOff>19050</xdr:rowOff>
    </xdr:to>
    <xdr:sp macro="" textlink="">
      <xdr:nvSpPr>
        <xdr:cNvPr id="561354" name="Text Box 212"/>
        <xdr:cNvSpPr txBox="1">
          <a:spLocks noChangeArrowheads="1"/>
        </xdr:cNvSpPr>
      </xdr:nvSpPr>
      <xdr:spPr bwMode="auto">
        <a:xfrm>
          <a:off x="847725" y="914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49</xdr:row>
      <xdr:rowOff>19050</xdr:rowOff>
    </xdr:to>
    <xdr:sp macro="" textlink="">
      <xdr:nvSpPr>
        <xdr:cNvPr id="561355" name="Text Box 213"/>
        <xdr:cNvSpPr txBox="1">
          <a:spLocks noChangeArrowheads="1"/>
        </xdr:cNvSpPr>
      </xdr:nvSpPr>
      <xdr:spPr bwMode="auto">
        <a:xfrm>
          <a:off x="847725" y="914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49</xdr:row>
      <xdr:rowOff>19050</xdr:rowOff>
    </xdr:to>
    <xdr:sp macro="" textlink="">
      <xdr:nvSpPr>
        <xdr:cNvPr id="561356" name="Text Box 214"/>
        <xdr:cNvSpPr txBox="1">
          <a:spLocks noChangeArrowheads="1"/>
        </xdr:cNvSpPr>
      </xdr:nvSpPr>
      <xdr:spPr bwMode="auto">
        <a:xfrm>
          <a:off x="847725" y="914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19050</xdr:rowOff>
    </xdr:to>
    <xdr:sp macro="" textlink="">
      <xdr:nvSpPr>
        <xdr:cNvPr id="561357" name="Text Box 215"/>
        <xdr:cNvSpPr txBox="1">
          <a:spLocks noChangeArrowheads="1"/>
        </xdr:cNvSpPr>
      </xdr:nvSpPr>
      <xdr:spPr bwMode="auto">
        <a:xfrm>
          <a:off x="847725" y="933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19050</xdr:rowOff>
    </xdr:to>
    <xdr:sp macro="" textlink="">
      <xdr:nvSpPr>
        <xdr:cNvPr id="561358" name="Text Box 216"/>
        <xdr:cNvSpPr txBox="1">
          <a:spLocks noChangeArrowheads="1"/>
        </xdr:cNvSpPr>
      </xdr:nvSpPr>
      <xdr:spPr bwMode="auto">
        <a:xfrm>
          <a:off x="847725" y="933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19050</xdr:rowOff>
    </xdr:to>
    <xdr:sp macro="" textlink="">
      <xdr:nvSpPr>
        <xdr:cNvPr id="561359" name="Text Box 217"/>
        <xdr:cNvSpPr txBox="1">
          <a:spLocks noChangeArrowheads="1"/>
        </xdr:cNvSpPr>
      </xdr:nvSpPr>
      <xdr:spPr bwMode="auto">
        <a:xfrm>
          <a:off x="847725" y="933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50</xdr:row>
      <xdr:rowOff>19050</xdr:rowOff>
    </xdr:to>
    <xdr:sp macro="" textlink="">
      <xdr:nvSpPr>
        <xdr:cNvPr id="561360" name="Text Box 218"/>
        <xdr:cNvSpPr txBox="1">
          <a:spLocks noChangeArrowheads="1"/>
        </xdr:cNvSpPr>
      </xdr:nvSpPr>
      <xdr:spPr bwMode="auto">
        <a:xfrm>
          <a:off x="847725" y="933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19050</xdr:rowOff>
    </xdr:to>
    <xdr:sp macro="" textlink="">
      <xdr:nvSpPr>
        <xdr:cNvPr id="561361" name="Text Box 219"/>
        <xdr:cNvSpPr txBox="1">
          <a:spLocks noChangeArrowheads="1"/>
        </xdr:cNvSpPr>
      </xdr:nvSpPr>
      <xdr:spPr bwMode="auto">
        <a:xfrm>
          <a:off x="847725" y="952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19050</xdr:rowOff>
    </xdr:to>
    <xdr:sp macro="" textlink="">
      <xdr:nvSpPr>
        <xdr:cNvPr id="561362" name="Text Box 220"/>
        <xdr:cNvSpPr txBox="1">
          <a:spLocks noChangeArrowheads="1"/>
        </xdr:cNvSpPr>
      </xdr:nvSpPr>
      <xdr:spPr bwMode="auto">
        <a:xfrm>
          <a:off x="847725" y="952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19050</xdr:rowOff>
    </xdr:to>
    <xdr:sp macro="" textlink="">
      <xdr:nvSpPr>
        <xdr:cNvPr id="561363" name="Text Box 221"/>
        <xdr:cNvSpPr txBox="1">
          <a:spLocks noChangeArrowheads="1"/>
        </xdr:cNvSpPr>
      </xdr:nvSpPr>
      <xdr:spPr bwMode="auto">
        <a:xfrm>
          <a:off x="847725" y="952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19050</xdr:rowOff>
    </xdr:to>
    <xdr:sp macro="" textlink="">
      <xdr:nvSpPr>
        <xdr:cNvPr id="561364" name="Text Box 222"/>
        <xdr:cNvSpPr txBox="1">
          <a:spLocks noChangeArrowheads="1"/>
        </xdr:cNvSpPr>
      </xdr:nvSpPr>
      <xdr:spPr bwMode="auto">
        <a:xfrm>
          <a:off x="847725" y="952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19050</xdr:rowOff>
    </xdr:to>
    <xdr:sp macro="" textlink="">
      <xdr:nvSpPr>
        <xdr:cNvPr id="561365" name="Text Box 223"/>
        <xdr:cNvSpPr txBox="1">
          <a:spLocks noChangeArrowheads="1"/>
        </xdr:cNvSpPr>
      </xdr:nvSpPr>
      <xdr:spPr bwMode="auto">
        <a:xfrm>
          <a:off x="847725" y="971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19050</xdr:rowOff>
    </xdr:to>
    <xdr:sp macro="" textlink="">
      <xdr:nvSpPr>
        <xdr:cNvPr id="561366" name="Text Box 224"/>
        <xdr:cNvSpPr txBox="1">
          <a:spLocks noChangeArrowheads="1"/>
        </xdr:cNvSpPr>
      </xdr:nvSpPr>
      <xdr:spPr bwMode="auto">
        <a:xfrm>
          <a:off x="847725" y="971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19050</xdr:rowOff>
    </xdr:to>
    <xdr:sp macro="" textlink="">
      <xdr:nvSpPr>
        <xdr:cNvPr id="561367" name="Text Box 225"/>
        <xdr:cNvSpPr txBox="1">
          <a:spLocks noChangeArrowheads="1"/>
        </xdr:cNvSpPr>
      </xdr:nvSpPr>
      <xdr:spPr bwMode="auto">
        <a:xfrm>
          <a:off x="847725" y="971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19050</xdr:rowOff>
    </xdr:to>
    <xdr:sp macro="" textlink="">
      <xdr:nvSpPr>
        <xdr:cNvPr id="561368" name="Text Box 226"/>
        <xdr:cNvSpPr txBox="1">
          <a:spLocks noChangeArrowheads="1"/>
        </xdr:cNvSpPr>
      </xdr:nvSpPr>
      <xdr:spPr bwMode="auto">
        <a:xfrm>
          <a:off x="847725" y="971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561369" name="Text Box 227"/>
        <xdr:cNvSpPr txBox="1">
          <a:spLocks noChangeArrowheads="1"/>
        </xdr:cNvSpPr>
      </xdr:nvSpPr>
      <xdr:spPr bwMode="auto">
        <a:xfrm>
          <a:off x="847725" y="990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561370" name="Text Box 228"/>
        <xdr:cNvSpPr txBox="1">
          <a:spLocks noChangeArrowheads="1"/>
        </xdr:cNvSpPr>
      </xdr:nvSpPr>
      <xdr:spPr bwMode="auto">
        <a:xfrm>
          <a:off x="847725" y="990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561371" name="Text Box 229"/>
        <xdr:cNvSpPr txBox="1">
          <a:spLocks noChangeArrowheads="1"/>
        </xdr:cNvSpPr>
      </xdr:nvSpPr>
      <xdr:spPr bwMode="auto">
        <a:xfrm>
          <a:off x="847725" y="990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561372" name="Text Box 230"/>
        <xdr:cNvSpPr txBox="1">
          <a:spLocks noChangeArrowheads="1"/>
        </xdr:cNvSpPr>
      </xdr:nvSpPr>
      <xdr:spPr bwMode="auto">
        <a:xfrm>
          <a:off x="847725" y="990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76200</xdr:colOff>
      <xdr:row>54</xdr:row>
      <xdr:rowOff>19050</xdr:rowOff>
    </xdr:to>
    <xdr:sp macro="" textlink="">
      <xdr:nvSpPr>
        <xdr:cNvPr id="561373" name="Text Box 231"/>
        <xdr:cNvSpPr txBox="1">
          <a:spLocks noChangeArrowheads="1"/>
        </xdr:cNvSpPr>
      </xdr:nvSpPr>
      <xdr:spPr bwMode="auto">
        <a:xfrm>
          <a:off x="847725" y="1009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76200</xdr:colOff>
      <xdr:row>54</xdr:row>
      <xdr:rowOff>19050</xdr:rowOff>
    </xdr:to>
    <xdr:sp macro="" textlink="">
      <xdr:nvSpPr>
        <xdr:cNvPr id="561374" name="Text Box 232"/>
        <xdr:cNvSpPr txBox="1">
          <a:spLocks noChangeArrowheads="1"/>
        </xdr:cNvSpPr>
      </xdr:nvSpPr>
      <xdr:spPr bwMode="auto">
        <a:xfrm>
          <a:off x="847725" y="1009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76200</xdr:colOff>
      <xdr:row>54</xdr:row>
      <xdr:rowOff>19050</xdr:rowOff>
    </xdr:to>
    <xdr:sp macro="" textlink="">
      <xdr:nvSpPr>
        <xdr:cNvPr id="561375" name="Text Box 233"/>
        <xdr:cNvSpPr txBox="1">
          <a:spLocks noChangeArrowheads="1"/>
        </xdr:cNvSpPr>
      </xdr:nvSpPr>
      <xdr:spPr bwMode="auto">
        <a:xfrm>
          <a:off x="847725" y="1009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76200</xdr:colOff>
      <xdr:row>54</xdr:row>
      <xdr:rowOff>19050</xdr:rowOff>
    </xdr:to>
    <xdr:sp macro="" textlink="">
      <xdr:nvSpPr>
        <xdr:cNvPr id="561376" name="Text Box 234"/>
        <xdr:cNvSpPr txBox="1">
          <a:spLocks noChangeArrowheads="1"/>
        </xdr:cNvSpPr>
      </xdr:nvSpPr>
      <xdr:spPr bwMode="auto">
        <a:xfrm>
          <a:off x="847725" y="10096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76200</xdr:colOff>
      <xdr:row>55</xdr:row>
      <xdr:rowOff>19050</xdr:rowOff>
    </xdr:to>
    <xdr:sp macro="" textlink="">
      <xdr:nvSpPr>
        <xdr:cNvPr id="561377" name="Text Box 235"/>
        <xdr:cNvSpPr txBox="1">
          <a:spLocks noChangeArrowheads="1"/>
        </xdr:cNvSpPr>
      </xdr:nvSpPr>
      <xdr:spPr bwMode="auto">
        <a:xfrm>
          <a:off x="847725" y="1028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76200</xdr:colOff>
      <xdr:row>55</xdr:row>
      <xdr:rowOff>19050</xdr:rowOff>
    </xdr:to>
    <xdr:sp macro="" textlink="">
      <xdr:nvSpPr>
        <xdr:cNvPr id="561378" name="Text Box 236"/>
        <xdr:cNvSpPr txBox="1">
          <a:spLocks noChangeArrowheads="1"/>
        </xdr:cNvSpPr>
      </xdr:nvSpPr>
      <xdr:spPr bwMode="auto">
        <a:xfrm>
          <a:off x="847725" y="1028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76200</xdr:colOff>
      <xdr:row>55</xdr:row>
      <xdr:rowOff>19050</xdr:rowOff>
    </xdr:to>
    <xdr:sp macro="" textlink="">
      <xdr:nvSpPr>
        <xdr:cNvPr id="561379" name="Text Box 237"/>
        <xdr:cNvSpPr txBox="1">
          <a:spLocks noChangeArrowheads="1"/>
        </xdr:cNvSpPr>
      </xdr:nvSpPr>
      <xdr:spPr bwMode="auto">
        <a:xfrm>
          <a:off x="847725" y="1028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76200</xdr:colOff>
      <xdr:row>55</xdr:row>
      <xdr:rowOff>19050</xdr:rowOff>
    </xdr:to>
    <xdr:sp macro="" textlink="">
      <xdr:nvSpPr>
        <xdr:cNvPr id="561380" name="Text Box 238"/>
        <xdr:cNvSpPr txBox="1">
          <a:spLocks noChangeArrowheads="1"/>
        </xdr:cNvSpPr>
      </xdr:nvSpPr>
      <xdr:spPr bwMode="auto">
        <a:xfrm>
          <a:off x="847725" y="1028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56</xdr:row>
      <xdr:rowOff>19050</xdr:rowOff>
    </xdr:to>
    <xdr:sp macro="" textlink="">
      <xdr:nvSpPr>
        <xdr:cNvPr id="561381" name="Text Box 239"/>
        <xdr:cNvSpPr txBox="1">
          <a:spLocks noChangeArrowheads="1"/>
        </xdr:cNvSpPr>
      </xdr:nvSpPr>
      <xdr:spPr bwMode="auto">
        <a:xfrm>
          <a:off x="847725" y="1047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56</xdr:row>
      <xdr:rowOff>19050</xdr:rowOff>
    </xdr:to>
    <xdr:sp macro="" textlink="">
      <xdr:nvSpPr>
        <xdr:cNvPr id="561382" name="Text Box 240"/>
        <xdr:cNvSpPr txBox="1">
          <a:spLocks noChangeArrowheads="1"/>
        </xdr:cNvSpPr>
      </xdr:nvSpPr>
      <xdr:spPr bwMode="auto">
        <a:xfrm>
          <a:off x="847725" y="1047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56</xdr:row>
      <xdr:rowOff>19050</xdr:rowOff>
    </xdr:to>
    <xdr:sp macro="" textlink="">
      <xdr:nvSpPr>
        <xdr:cNvPr id="561383" name="Text Box 241"/>
        <xdr:cNvSpPr txBox="1">
          <a:spLocks noChangeArrowheads="1"/>
        </xdr:cNvSpPr>
      </xdr:nvSpPr>
      <xdr:spPr bwMode="auto">
        <a:xfrm>
          <a:off x="847725" y="1047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56</xdr:row>
      <xdr:rowOff>19050</xdr:rowOff>
    </xdr:to>
    <xdr:sp macro="" textlink="">
      <xdr:nvSpPr>
        <xdr:cNvPr id="561384" name="Text Box 242"/>
        <xdr:cNvSpPr txBox="1">
          <a:spLocks noChangeArrowheads="1"/>
        </xdr:cNvSpPr>
      </xdr:nvSpPr>
      <xdr:spPr bwMode="auto">
        <a:xfrm>
          <a:off x="847725" y="10477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57</xdr:row>
      <xdr:rowOff>19050</xdr:rowOff>
    </xdr:to>
    <xdr:sp macro="" textlink="">
      <xdr:nvSpPr>
        <xdr:cNvPr id="561385" name="Text Box 243"/>
        <xdr:cNvSpPr txBox="1">
          <a:spLocks noChangeArrowheads="1"/>
        </xdr:cNvSpPr>
      </xdr:nvSpPr>
      <xdr:spPr bwMode="auto">
        <a:xfrm>
          <a:off x="84772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57</xdr:row>
      <xdr:rowOff>19050</xdr:rowOff>
    </xdr:to>
    <xdr:sp macro="" textlink="">
      <xdr:nvSpPr>
        <xdr:cNvPr id="561386" name="Text Box 244"/>
        <xdr:cNvSpPr txBox="1">
          <a:spLocks noChangeArrowheads="1"/>
        </xdr:cNvSpPr>
      </xdr:nvSpPr>
      <xdr:spPr bwMode="auto">
        <a:xfrm>
          <a:off x="84772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57</xdr:row>
      <xdr:rowOff>19050</xdr:rowOff>
    </xdr:to>
    <xdr:sp macro="" textlink="">
      <xdr:nvSpPr>
        <xdr:cNvPr id="561387" name="Text Box 245"/>
        <xdr:cNvSpPr txBox="1">
          <a:spLocks noChangeArrowheads="1"/>
        </xdr:cNvSpPr>
      </xdr:nvSpPr>
      <xdr:spPr bwMode="auto">
        <a:xfrm>
          <a:off x="84772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57</xdr:row>
      <xdr:rowOff>19050</xdr:rowOff>
    </xdr:to>
    <xdr:sp macro="" textlink="">
      <xdr:nvSpPr>
        <xdr:cNvPr id="561388" name="Text Box 246"/>
        <xdr:cNvSpPr txBox="1">
          <a:spLocks noChangeArrowheads="1"/>
        </xdr:cNvSpPr>
      </xdr:nvSpPr>
      <xdr:spPr bwMode="auto">
        <a:xfrm>
          <a:off x="84772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561389" name="Text Box 247"/>
        <xdr:cNvSpPr txBox="1">
          <a:spLocks noChangeArrowheads="1"/>
        </xdr:cNvSpPr>
      </xdr:nvSpPr>
      <xdr:spPr bwMode="auto">
        <a:xfrm>
          <a:off x="847725" y="1085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561390" name="Text Box 248"/>
        <xdr:cNvSpPr txBox="1">
          <a:spLocks noChangeArrowheads="1"/>
        </xdr:cNvSpPr>
      </xdr:nvSpPr>
      <xdr:spPr bwMode="auto">
        <a:xfrm>
          <a:off x="847725" y="1085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561391" name="Text Box 249"/>
        <xdr:cNvSpPr txBox="1">
          <a:spLocks noChangeArrowheads="1"/>
        </xdr:cNvSpPr>
      </xdr:nvSpPr>
      <xdr:spPr bwMode="auto">
        <a:xfrm>
          <a:off x="847725" y="1085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561392" name="Text Box 250"/>
        <xdr:cNvSpPr txBox="1">
          <a:spLocks noChangeArrowheads="1"/>
        </xdr:cNvSpPr>
      </xdr:nvSpPr>
      <xdr:spPr bwMode="auto">
        <a:xfrm>
          <a:off x="847725" y="10858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561393" name="Text Box 251"/>
        <xdr:cNvSpPr txBox="1">
          <a:spLocks noChangeArrowheads="1"/>
        </xdr:cNvSpPr>
      </xdr:nvSpPr>
      <xdr:spPr bwMode="auto">
        <a:xfrm>
          <a:off x="847725" y="1104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561394" name="Text Box 252"/>
        <xdr:cNvSpPr txBox="1">
          <a:spLocks noChangeArrowheads="1"/>
        </xdr:cNvSpPr>
      </xdr:nvSpPr>
      <xdr:spPr bwMode="auto">
        <a:xfrm>
          <a:off x="847725" y="1104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561395" name="Text Box 253"/>
        <xdr:cNvSpPr txBox="1">
          <a:spLocks noChangeArrowheads="1"/>
        </xdr:cNvSpPr>
      </xdr:nvSpPr>
      <xdr:spPr bwMode="auto">
        <a:xfrm>
          <a:off x="847725" y="1104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561396" name="Text Box 254"/>
        <xdr:cNvSpPr txBox="1">
          <a:spLocks noChangeArrowheads="1"/>
        </xdr:cNvSpPr>
      </xdr:nvSpPr>
      <xdr:spPr bwMode="auto">
        <a:xfrm>
          <a:off x="847725" y="1104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60</xdr:row>
      <xdr:rowOff>19050</xdr:rowOff>
    </xdr:to>
    <xdr:sp macro="" textlink="">
      <xdr:nvSpPr>
        <xdr:cNvPr id="561397" name="Text Box 255"/>
        <xdr:cNvSpPr txBox="1">
          <a:spLocks noChangeArrowheads="1"/>
        </xdr:cNvSpPr>
      </xdr:nvSpPr>
      <xdr:spPr bwMode="auto">
        <a:xfrm>
          <a:off x="847725" y="1123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60</xdr:row>
      <xdr:rowOff>19050</xdr:rowOff>
    </xdr:to>
    <xdr:sp macro="" textlink="">
      <xdr:nvSpPr>
        <xdr:cNvPr id="561398" name="Text Box 256"/>
        <xdr:cNvSpPr txBox="1">
          <a:spLocks noChangeArrowheads="1"/>
        </xdr:cNvSpPr>
      </xdr:nvSpPr>
      <xdr:spPr bwMode="auto">
        <a:xfrm>
          <a:off x="847725" y="1123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60</xdr:row>
      <xdr:rowOff>19050</xdr:rowOff>
    </xdr:to>
    <xdr:sp macro="" textlink="">
      <xdr:nvSpPr>
        <xdr:cNvPr id="561399" name="Text Box 257"/>
        <xdr:cNvSpPr txBox="1">
          <a:spLocks noChangeArrowheads="1"/>
        </xdr:cNvSpPr>
      </xdr:nvSpPr>
      <xdr:spPr bwMode="auto">
        <a:xfrm>
          <a:off x="847725" y="1123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76200</xdr:colOff>
      <xdr:row>60</xdr:row>
      <xdr:rowOff>19050</xdr:rowOff>
    </xdr:to>
    <xdr:sp macro="" textlink="">
      <xdr:nvSpPr>
        <xdr:cNvPr id="561400" name="Text Box 258"/>
        <xdr:cNvSpPr txBox="1">
          <a:spLocks noChangeArrowheads="1"/>
        </xdr:cNvSpPr>
      </xdr:nvSpPr>
      <xdr:spPr bwMode="auto">
        <a:xfrm>
          <a:off x="847725" y="11239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19050</xdr:rowOff>
    </xdr:to>
    <xdr:sp macro="" textlink="">
      <xdr:nvSpPr>
        <xdr:cNvPr id="561401" name="Text Box 259"/>
        <xdr:cNvSpPr txBox="1">
          <a:spLocks noChangeArrowheads="1"/>
        </xdr:cNvSpPr>
      </xdr:nvSpPr>
      <xdr:spPr bwMode="auto">
        <a:xfrm>
          <a:off x="847725" y="1143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19050</xdr:rowOff>
    </xdr:to>
    <xdr:sp macro="" textlink="">
      <xdr:nvSpPr>
        <xdr:cNvPr id="561402" name="Text Box 260"/>
        <xdr:cNvSpPr txBox="1">
          <a:spLocks noChangeArrowheads="1"/>
        </xdr:cNvSpPr>
      </xdr:nvSpPr>
      <xdr:spPr bwMode="auto">
        <a:xfrm>
          <a:off x="847725" y="1143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19050</xdr:rowOff>
    </xdr:to>
    <xdr:sp macro="" textlink="">
      <xdr:nvSpPr>
        <xdr:cNvPr id="561403" name="Text Box 261"/>
        <xdr:cNvSpPr txBox="1">
          <a:spLocks noChangeArrowheads="1"/>
        </xdr:cNvSpPr>
      </xdr:nvSpPr>
      <xdr:spPr bwMode="auto">
        <a:xfrm>
          <a:off x="847725" y="1143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19050</xdr:rowOff>
    </xdr:to>
    <xdr:sp macro="" textlink="">
      <xdr:nvSpPr>
        <xdr:cNvPr id="561404" name="Text Box 262"/>
        <xdr:cNvSpPr txBox="1">
          <a:spLocks noChangeArrowheads="1"/>
        </xdr:cNvSpPr>
      </xdr:nvSpPr>
      <xdr:spPr bwMode="auto">
        <a:xfrm>
          <a:off x="847725" y="11430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561405" name="Text Box 263"/>
        <xdr:cNvSpPr txBox="1">
          <a:spLocks noChangeArrowheads="1"/>
        </xdr:cNvSpPr>
      </xdr:nvSpPr>
      <xdr:spPr bwMode="auto">
        <a:xfrm>
          <a:off x="847725" y="1162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561406" name="Text Box 264"/>
        <xdr:cNvSpPr txBox="1">
          <a:spLocks noChangeArrowheads="1"/>
        </xdr:cNvSpPr>
      </xdr:nvSpPr>
      <xdr:spPr bwMode="auto">
        <a:xfrm>
          <a:off x="847725" y="1162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561407" name="Text Box 265"/>
        <xdr:cNvSpPr txBox="1">
          <a:spLocks noChangeArrowheads="1"/>
        </xdr:cNvSpPr>
      </xdr:nvSpPr>
      <xdr:spPr bwMode="auto">
        <a:xfrm>
          <a:off x="847725" y="1162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561408" name="Text Box 266"/>
        <xdr:cNvSpPr txBox="1">
          <a:spLocks noChangeArrowheads="1"/>
        </xdr:cNvSpPr>
      </xdr:nvSpPr>
      <xdr:spPr bwMode="auto">
        <a:xfrm>
          <a:off x="847725" y="1162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76200</xdr:colOff>
      <xdr:row>63</xdr:row>
      <xdr:rowOff>19050</xdr:rowOff>
    </xdr:to>
    <xdr:sp macro="" textlink="">
      <xdr:nvSpPr>
        <xdr:cNvPr id="561409" name="Text Box 267"/>
        <xdr:cNvSpPr txBox="1">
          <a:spLocks noChangeArrowheads="1"/>
        </xdr:cNvSpPr>
      </xdr:nvSpPr>
      <xdr:spPr bwMode="auto">
        <a:xfrm>
          <a:off x="847725" y="1181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76200</xdr:colOff>
      <xdr:row>63</xdr:row>
      <xdr:rowOff>19050</xdr:rowOff>
    </xdr:to>
    <xdr:sp macro="" textlink="">
      <xdr:nvSpPr>
        <xdr:cNvPr id="561410" name="Text Box 268"/>
        <xdr:cNvSpPr txBox="1">
          <a:spLocks noChangeArrowheads="1"/>
        </xdr:cNvSpPr>
      </xdr:nvSpPr>
      <xdr:spPr bwMode="auto">
        <a:xfrm>
          <a:off x="847725" y="1181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76200</xdr:colOff>
      <xdr:row>63</xdr:row>
      <xdr:rowOff>19050</xdr:rowOff>
    </xdr:to>
    <xdr:sp macro="" textlink="">
      <xdr:nvSpPr>
        <xdr:cNvPr id="561411" name="Text Box 269"/>
        <xdr:cNvSpPr txBox="1">
          <a:spLocks noChangeArrowheads="1"/>
        </xdr:cNvSpPr>
      </xdr:nvSpPr>
      <xdr:spPr bwMode="auto">
        <a:xfrm>
          <a:off x="847725" y="1181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76200</xdr:colOff>
      <xdr:row>63</xdr:row>
      <xdr:rowOff>19050</xdr:rowOff>
    </xdr:to>
    <xdr:sp macro="" textlink="">
      <xdr:nvSpPr>
        <xdr:cNvPr id="561412" name="Text Box 270"/>
        <xdr:cNvSpPr txBox="1">
          <a:spLocks noChangeArrowheads="1"/>
        </xdr:cNvSpPr>
      </xdr:nvSpPr>
      <xdr:spPr bwMode="auto">
        <a:xfrm>
          <a:off x="847725" y="11811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561413" name="Text Box 271"/>
        <xdr:cNvSpPr txBox="1">
          <a:spLocks noChangeArrowheads="1"/>
        </xdr:cNvSpPr>
      </xdr:nvSpPr>
      <xdr:spPr bwMode="auto">
        <a:xfrm>
          <a:off x="847725" y="1200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561414" name="Text Box 272"/>
        <xdr:cNvSpPr txBox="1">
          <a:spLocks noChangeArrowheads="1"/>
        </xdr:cNvSpPr>
      </xdr:nvSpPr>
      <xdr:spPr bwMode="auto">
        <a:xfrm>
          <a:off x="847725" y="1200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561415" name="Text Box 273"/>
        <xdr:cNvSpPr txBox="1">
          <a:spLocks noChangeArrowheads="1"/>
        </xdr:cNvSpPr>
      </xdr:nvSpPr>
      <xdr:spPr bwMode="auto">
        <a:xfrm>
          <a:off x="847725" y="1200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19050</xdr:rowOff>
    </xdr:to>
    <xdr:sp macro="" textlink="">
      <xdr:nvSpPr>
        <xdr:cNvPr id="561416" name="Text Box 274"/>
        <xdr:cNvSpPr txBox="1">
          <a:spLocks noChangeArrowheads="1"/>
        </xdr:cNvSpPr>
      </xdr:nvSpPr>
      <xdr:spPr bwMode="auto">
        <a:xfrm>
          <a:off x="847725" y="1200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561417" name="Text Box 275"/>
        <xdr:cNvSpPr txBox="1">
          <a:spLocks noChangeArrowheads="1"/>
        </xdr:cNvSpPr>
      </xdr:nvSpPr>
      <xdr:spPr bwMode="auto">
        <a:xfrm>
          <a:off x="847725" y="1219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561418" name="Text Box 276"/>
        <xdr:cNvSpPr txBox="1">
          <a:spLocks noChangeArrowheads="1"/>
        </xdr:cNvSpPr>
      </xdr:nvSpPr>
      <xdr:spPr bwMode="auto">
        <a:xfrm>
          <a:off x="847725" y="1219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561419" name="Text Box 277"/>
        <xdr:cNvSpPr txBox="1">
          <a:spLocks noChangeArrowheads="1"/>
        </xdr:cNvSpPr>
      </xdr:nvSpPr>
      <xdr:spPr bwMode="auto">
        <a:xfrm>
          <a:off x="847725" y="1219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561420" name="Text Box 278"/>
        <xdr:cNvSpPr txBox="1">
          <a:spLocks noChangeArrowheads="1"/>
        </xdr:cNvSpPr>
      </xdr:nvSpPr>
      <xdr:spPr bwMode="auto">
        <a:xfrm>
          <a:off x="847725" y="1219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66</xdr:row>
      <xdr:rowOff>19050</xdr:rowOff>
    </xdr:to>
    <xdr:sp macro="" textlink="">
      <xdr:nvSpPr>
        <xdr:cNvPr id="561421" name="Text Box 279"/>
        <xdr:cNvSpPr txBox="1">
          <a:spLocks noChangeArrowheads="1"/>
        </xdr:cNvSpPr>
      </xdr:nvSpPr>
      <xdr:spPr bwMode="auto">
        <a:xfrm>
          <a:off x="847725" y="1238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66</xdr:row>
      <xdr:rowOff>19050</xdr:rowOff>
    </xdr:to>
    <xdr:sp macro="" textlink="">
      <xdr:nvSpPr>
        <xdr:cNvPr id="561422" name="Text Box 280"/>
        <xdr:cNvSpPr txBox="1">
          <a:spLocks noChangeArrowheads="1"/>
        </xdr:cNvSpPr>
      </xdr:nvSpPr>
      <xdr:spPr bwMode="auto">
        <a:xfrm>
          <a:off x="847725" y="1238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66</xdr:row>
      <xdr:rowOff>19050</xdr:rowOff>
    </xdr:to>
    <xdr:sp macro="" textlink="">
      <xdr:nvSpPr>
        <xdr:cNvPr id="561423" name="Text Box 281"/>
        <xdr:cNvSpPr txBox="1">
          <a:spLocks noChangeArrowheads="1"/>
        </xdr:cNvSpPr>
      </xdr:nvSpPr>
      <xdr:spPr bwMode="auto">
        <a:xfrm>
          <a:off x="847725" y="1238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</xdr:colOff>
      <xdr:row>66</xdr:row>
      <xdr:rowOff>19050</xdr:rowOff>
    </xdr:to>
    <xdr:sp macro="" textlink="">
      <xdr:nvSpPr>
        <xdr:cNvPr id="561424" name="Text Box 282"/>
        <xdr:cNvSpPr txBox="1">
          <a:spLocks noChangeArrowheads="1"/>
        </xdr:cNvSpPr>
      </xdr:nvSpPr>
      <xdr:spPr bwMode="auto">
        <a:xfrm>
          <a:off x="847725" y="1238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67</xdr:row>
      <xdr:rowOff>19050</xdr:rowOff>
    </xdr:to>
    <xdr:sp macro="" textlink="">
      <xdr:nvSpPr>
        <xdr:cNvPr id="561425" name="Text Box 283"/>
        <xdr:cNvSpPr txBox="1">
          <a:spLocks noChangeArrowheads="1"/>
        </xdr:cNvSpPr>
      </xdr:nvSpPr>
      <xdr:spPr bwMode="auto">
        <a:xfrm>
          <a:off x="847725" y="1257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67</xdr:row>
      <xdr:rowOff>19050</xdr:rowOff>
    </xdr:to>
    <xdr:sp macro="" textlink="">
      <xdr:nvSpPr>
        <xdr:cNvPr id="561426" name="Text Box 284"/>
        <xdr:cNvSpPr txBox="1">
          <a:spLocks noChangeArrowheads="1"/>
        </xdr:cNvSpPr>
      </xdr:nvSpPr>
      <xdr:spPr bwMode="auto">
        <a:xfrm>
          <a:off x="847725" y="1257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67</xdr:row>
      <xdr:rowOff>19050</xdr:rowOff>
    </xdr:to>
    <xdr:sp macro="" textlink="">
      <xdr:nvSpPr>
        <xdr:cNvPr id="561427" name="Text Box 285"/>
        <xdr:cNvSpPr txBox="1">
          <a:spLocks noChangeArrowheads="1"/>
        </xdr:cNvSpPr>
      </xdr:nvSpPr>
      <xdr:spPr bwMode="auto">
        <a:xfrm>
          <a:off x="847725" y="1257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67</xdr:row>
      <xdr:rowOff>19050</xdr:rowOff>
    </xdr:to>
    <xdr:sp macro="" textlink="">
      <xdr:nvSpPr>
        <xdr:cNvPr id="561428" name="Text Box 286"/>
        <xdr:cNvSpPr txBox="1">
          <a:spLocks noChangeArrowheads="1"/>
        </xdr:cNvSpPr>
      </xdr:nvSpPr>
      <xdr:spPr bwMode="auto">
        <a:xfrm>
          <a:off x="847725" y="12573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19050</xdr:rowOff>
    </xdr:to>
    <xdr:sp macro="" textlink="">
      <xdr:nvSpPr>
        <xdr:cNvPr id="561429" name="Text Box 287"/>
        <xdr:cNvSpPr txBox="1">
          <a:spLocks noChangeArrowheads="1"/>
        </xdr:cNvSpPr>
      </xdr:nvSpPr>
      <xdr:spPr bwMode="auto">
        <a:xfrm>
          <a:off x="847725" y="1276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19050</xdr:rowOff>
    </xdr:to>
    <xdr:sp macro="" textlink="">
      <xdr:nvSpPr>
        <xdr:cNvPr id="561430" name="Text Box 288"/>
        <xdr:cNvSpPr txBox="1">
          <a:spLocks noChangeArrowheads="1"/>
        </xdr:cNvSpPr>
      </xdr:nvSpPr>
      <xdr:spPr bwMode="auto">
        <a:xfrm>
          <a:off x="847725" y="1276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19050</xdr:rowOff>
    </xdr:to>
    <xdr:sp macro="" textlink="">
      <xdr:nvSpPr>
        <xdr:cNvPr id="561431" name="Text Box 289"/>
        <xdr:cNvSpPr txBox="1">
          <a:spLocks noChangeArrowheads="1"/>
        </xdr:cNvSpPr>
      </xdr:nvSpPr>
      <xdr:spPr bwMode="auto">
        <a:xfrm>
          <a:off x="847725" y="1276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19050</xdr:rowOff>
    </xdr:to>
    <xdr:sp macro="" textlink="">
      <xdr:nvSpPr>
        <xdr:cNvPr id="561432" name="Text Box 290"/>
        <xdr:cNvSpPr txBox="1">
          <a:spLocks noChangeArrowheads="1"/>
        </xdr:cNvSpPr>
      </xdr:nvSpPr>
      <xdr:spPr bwMode="auto">
        <a:xfrm>
          <a:off x="847725" y="12763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69</xdr:row>
      <xdr:rowOff>19050</xdr:rowOff>
    </xdr:to>
    <xdr:sp macro="" textlink="">
      <xdr:nvSpPr>
        <xdr:cNvPr id="561433" name="Text Box 291"/>
        <xdr:cNvSpPr txBox="1">
          <a:spLocks noChangeArrowheads="1"/>
        </xdr:cNvSpPr>
      </xdr:nvSpPr>
      <xdr:spPr bwMode="auto">
        <a:xfrm>
          <a:off x="847725" y="1295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69</xdr:row>
      <xdr:rowOff>19050</xdr:rowOff>
    </xdr:to>
    <xdr:sp macro="" textlink="">
      <xdr:nvSpPr>
        <xdr:cNvPr id="561434" name="Text Box 292"/>
        <xdr:cNvSpPr txBox="1">
          <a:spLocks noChangeArrowheads="1"/>
        </xdr:cNvSpPr>
      </xdr:nvSpPr>
      <xdr:spPr bwMode="auto">
        <a:xfrm>
          <a:off x="847725" y="1295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69</xdr:row>
      <xdr:rowOff>19050</xdr:rowOff>
    </xdr:to>
    <xdr:sp macro="" textlink="">
      <xdr:nvSpPr>
        <xdr:cNvPr id="561435" name="Text Box 293"/>
        <xdr:cNvSpPr txBox="1">
          <a:spLocks noChangeArrowheads="1"/>
        </xdr:cNvSpPr>
      </xdr:nvSpPr>
      <xdr:spPr bwMode="auto">
        <a:xfrm>
          <a:off x="847725" y="1295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69</xdr:row>
      <xdr:rowOff>19050</xdr:rowOff>
    </xdr:to>
    <xdr:sp macro="" textlink="">
      <xdr:nvSpPr>
        <xdr:cNvPr id="561436" name="Text Box 294"/>
        <xdr:cNvSpPr txBox="1">
          <a:spLocks noChangeArrowheads="1"/>
        </xdr:cNvSpPr>
      </xdr:nvSpPr>
      <xdr:spPr bwMode="auto">
        <a:xfrm>
          <a:off x="847725" y="1295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37" name="Text Box 29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38" name="Text Box 29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39" name="Text Box 29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0" name="Text Box 29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1" name="Text Box 29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2" name="Text Box 30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3" name="Text Box 30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4" name="Text Box 30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5" name="Text Box 30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6" name="Text Box 30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7" name="Text Box 30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8" name="Text Box 30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49" name="Text Box 30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0" name="Text Box 30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1" name="Text Box 30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2" name="Text Box 31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3" name="Text Box 31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4" name="Text Box 31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5" name="Text Box 31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6" name="Text Box 31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7" name="Text Box 31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8" name="Text Box 31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59" name="Text Box 31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0" name="Text Box 31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1" name="Text Box 31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2" name="Text Box 32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3" name="Text Box 32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4" name="Text Box 32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5" name="Text Box 32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6" name="Text Box 32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7" name="Text Box 32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8" name="Text Box 32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69" name="Text Box 32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0" name="Text Box 32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1" name="Text Box 32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2" name="Text Box 33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3" name="Text Box 33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4" name="Text Box 33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5" name="Text Box 33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6" name="Text Box 33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7" name="Text Box 33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8" name="Text Box 33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79" name="Text Box 33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0" name="Text Box 33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1" name="Text Box 33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2" name="Text Box 34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3" name="Text Box 34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4" name="Text Box 34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5" name="Text Box 34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6" name="Text Box 34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7" name="Text Box 34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8" name="Text Box 34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89" name="Text Box 34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0" name="Text Box 34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1" name="Text Box 34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2" name="Text Box 35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3" name="Text Box 35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4" name="Text Box 35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5" name="Text Box 35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6" name="Text Box 35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7" name="Text Box 35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8" name="Text Box 35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499" name="Text Box 35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0" name="Text Box 35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1" name="Text Box 35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2" name="Text Box 36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3" name="Text Box 36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4" name="Text Box 36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5" name="Text Box 36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6" name="Text Box 36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7" name="Text Box 36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8" name="Text Box 36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09" name="Text Box 36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0" name="Text Box 36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1" name="Text Box 36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2" name="Text Box 37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3" name="Text Box 37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4" name="Text Box 37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5" name="Text Box 37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6" name="Text Box 37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7" name="Text Box 37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8" name="Text Box 37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19" name="Text Box 37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0" name="Text Box 37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1" name="Text Box 37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2" name="Text Box 38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3" name="Text Box 38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4" name="Text Box 38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5" name="Text Box 38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6" name="Text Box 38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7" name="Text Box 38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8" name="Text Box 38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29" name="Text Box 38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0" name="Text Box 38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1" name="Text Box 38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2" name="Text Box 39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3" name="Text Box 39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4" name="Text Box 39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5" name="Text Box 39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6" name="Text Box 39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7" name="Text Box 39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8" name="Text Box 39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39" name="Text Box 39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0" name="Text Box 39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1" name="Text Box 39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2" name="Text Box 40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3" name="Text Box 40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4" name="Text Box 40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5" name="Text Box 40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6" name="Text Box 40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7" name="Text Box 40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8" name="Text Box 40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49" name="Text Box 40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0" name="Text Box 40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1" name="Text Box 40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2" name="Text Box 41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3" name="Text Box 41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4" name="Text Box 41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5" name="Text Box 41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6" name="Text Box 41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7" name="Text Box 41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8" name="Text Box 41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59" name="Text Box 41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0" name="Text Box 41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1" name="Text Box 41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2" name="Text Box 42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3" name="Text Box 42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4" name="Text Box 42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5" name="Text Box 42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6" name="Text Box 42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7" name="Text Box 42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8" name="Text Box 42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69" name="Text Box 42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0" name="Text Box 42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1" name="Text Box 42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2" name="Text Box 43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3" name="Text Box 43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4" name="Text Box 43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5" name="Text Box 43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6" name="Text Box 43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7" name="Text Box 43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8" name="Text Box 43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79" name="Text Box 43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80" name="Text Box 43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81" name="Text Box 43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82" name="Text Box 44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83" name="Text Box 441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1584" name="Text Box 442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85" name="Text Box 4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86" name="Text Box 4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87" name="Text Box 4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88" name="Text Box 4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89" name="Text Box 4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0" name="Text Box 4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1" name="Text Box 4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2" name="Text Box 4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3" name="Text Box 4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4" name="Text Box 4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5" name="Text Box 4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6" name="Text Box 4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7" name="Text Box 4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8" name="Text Box 4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599" name="Text Box 4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0" name="Text Box 4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1" name="Text Box 4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2" name="Text Box 4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3" name="Text Box 4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4" name="Text Box 4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5" name="Text Box 4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6" name="Text Box 4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7" name="Text Box 4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8" name="Text Box 4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09" name="Text Box 4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0" name="Text Box 4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1" name="Text Box 4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2" name="Text Box 4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3" name="Text Box 4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4" name="Text Box 4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5" name="Text Box 4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6" name="Text Box 4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7" name="Text Box 4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8" name="Text Box 4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19" name="Text Box 4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0" name="Text Box 4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1" name="Text Box 4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2" name="Text Box 4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3" name="Text Box 4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4" name="Text Box 4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5" name="Text Box 4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6" name="Text Box 4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7" name="Text Box 4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8" name="Text Box 4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29" name="Text Box 4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0" name="Text Box 4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1" name="Text Box 4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2" name="Text Box 4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3" name="Text Box 4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4" name="Text Box 4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5" name="Text Box 4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6" name="Text Box 4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7" name="Text Box 4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8" name="Text Box 4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39" name="Text Box 4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0" name="Text Box 4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1" name="Text Box 4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2" name="Text Box 5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3" name="Text Box 5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4" name="Text Box 5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5" name="Text Box 5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6" name="Text Box 5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7" name="Text Box 5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8" name="Text Box 5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49" name="Text Box 5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0" name="Text Box 5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1" name="Text Box 5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2" name="Text Box 5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3" name="Text Box 5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4" name="Text Box 5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5" name="Text Box 5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6" name="Text Box 5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7" name="Text Box 5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8" name="Text Box 5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59" name="Text Box 5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0" name="Text Box 5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1" name="Text Box 5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2" name="Text Box 5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3" name="Text Box 5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4" name="Text Box 5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5" name="Text Box 5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6" name="Text Box 5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7" name="Text Box 5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8" name="Text Box 5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69" name="Text Box 5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0" name="Text Box 5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1" name="Text Box 5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2" name="Text Box 5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3" name="Text Box 5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4" name="Text Box 5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5" name="Text Box 5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6" name="Text Box 5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7" name="Text Box 5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8" name="Text Box 5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79" name="Text Box 5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0" name="Text Box 5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1" name="Text Box 5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2" name="Text Box 5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3" name="Text Box 5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4" name="Text Box 5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5" name="Text Box 5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6" name="Text Box 5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7" name="Text Box 5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8" name="Text Box 5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89" name="Text Box 5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0" name="Text Box 5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1" name="Text Box 5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2" name="Text Box 5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3" name="Text Box 5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4" name="Text Box 5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5" name="Text Box 5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6" name="Text Box 5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7" name="Text Box 5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8" name="Text Box 5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699" name="Text Box 5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0" name="Text Box 5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1" name="Text Box 5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2" name="Text Box 5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3" name="Text Box 5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4" name="Text Box 5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5" name="Text Box 5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6" name="Text Box 5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7" name="Text Box 5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8" name="Text Box 5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09" name="Text Box 5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0" name="Text Box 5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1" name="Text Box 5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2" name="Text Box 5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3" name="Text Box 5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4" name="Text Box 5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5" name="Text Box 5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6" name="Text Box 5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7" name="Text Box 5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8" name="Text Box 5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19" name="Text Box 5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0" name="Text Box 5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1" name="Text Box 5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2" name="Text Box 5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3" name="Text Box 5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4" name="Text Box 5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5" name="Text Box 5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6" name="Text Box 5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7" name="Text Box 5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8" name="Text Box 5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29" name="Text Box 5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0" name="Text Box 5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1" name="Text Box 5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2" name="Text Box 5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3" name="Text Box 5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4" name="Text Box 5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5" name="Text Box 5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6" name="Text Box 5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7" name="Text Box 5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8" name="Text Box 5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39" name="Text Box 5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0" name="Text Box 5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1" name="Text Box 5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2" name="Text Box 6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3" name="Text Box 6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4" name="Text Box 6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5" name="Text Box 6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6" name="Text Box 6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7" name="Text Box 6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8" name="Text Box 6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49" name="Text Box 6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0" name="Text Box 6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1" name="Text Box 6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2" name="Text Box 6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3" name="Text Box 6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4" name="Text Box 6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5" name="Text Box 6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6" name="Text Box 6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7" name="Text Box 6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8" name="Text Box 6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59" name="Text Box 6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0" name="Text Box 6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1" name="Text Box 6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2" name="Text Box 6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3" name="Text Box 6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4" name="Text Box 6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5" name="Text Box 6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6" name="Text Box 6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7" name="Text Box 6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8" name="Text Box 6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69" name="Text Box 6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0" name="Text Box 6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1" name="Text Box 6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2" name="Text Box 6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3" name="Text Box 6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4" name="Text Box 6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5" name="Text Box 6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6" name="Text Box 6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7" name="Text Box 6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8" name="Text Box 6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79" name="Text Box 6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0" name="Text Box 6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1" name="Text Box 6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2" name="Text Box 6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3" name="Text Box 6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4" name="Text Box 6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5" name="Text Box 6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6" name="Text Box 6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7" name="Text Box 6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8" name="Text Box 6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89" name="Text Box 6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0" name="Text Box 6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1" name="Text Box 6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2" name="Text Box 6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3" name="Text Box 6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4" name="Text Box 6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5" name="Text Box 6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6" name="Text Box 6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7" name="Text Box 6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8" name="Text Box 6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799" name="Text Box 6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0" name="Text Box 6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1" name="Text Box 6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2" name="Text Box 6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3" name="Text Box 6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4" name="Text Box 6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5" name="Text Box 6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6" name="Text Box 6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7" name="Text Box 6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8" name="Text Box 6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09" name="Text Box 6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0" name="Text Box 6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1" name="Text Box 6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2" name="Text Box 6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3" name="Text Box 6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4" name="Text Box 6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5" name="Text Box 6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6" name="Text Box 6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7" name="Text Box 6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8" name="Text Box 6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19" name="Text Box 6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0" name="Text Box 6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1" name="Text Box 6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2" name="Text Box 6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3" name="Text Box 6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4" name="Text Box 6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5" name="Text Box 6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6" name="Text Box 6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7" name="Text Box 6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8" name="Text Box 6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29" name="Text Box 6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0" name="Text Box 6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1" name="Text Box 6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2" name="Text Box 6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3" name="Text Box 6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4" name="Text Box 6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5" name="Text Box 6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6" name="Text Box 6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7" name="Text Box 6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8" name="Text Box 6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39" name="Text Box 6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0" name="Text Box 6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1" name="Text Box 6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2" name="Text Box 7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3" name="Text Box 7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4" name="Text Box 7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5" name="Text Box 7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6" name="Text Box 7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7" name="Text Box 7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8" name="Text Box 7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49" name="Text Box 7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0" name="Text Box 7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1" name="Text Box 7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2" name="Text Box 7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3" name="Text Box 7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4" name="Text Box 7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5" name="Text Box 7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6" name="Text Box 7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7" name="Text Box 7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8" name="Text Box 7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59" name="Text Box 7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0" name="Text Box 7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1" name="Text Box 7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2" name="Text Box 7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3" name="Text Box 7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4" name="Text Box 7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5" name="Text Box 7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6" name="Text Box 7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7" name="Text Box 7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8" name="Text Box 7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69" name="Text Box 7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0" name="Text Box 7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1" name="Text Box 7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2" name="Text Box 7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3" name="Text Box 7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4" name="Text Box 7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5" name="Text Box 7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6" name="Text Box 7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7" name="Text Box 7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8" name="Text Box 7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79" name="Text Box 7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0" name="Text Box 7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1" name="Text Box 7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2" name="Text Box 7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3" name="Text Box 7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4" name="Text Box 7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5" name="Text Box 7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6" name="Text Box 7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7" name="Text Box 7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8" name="Text Box 7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89" name="Text Box 7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0" name="Text Box 7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1" name="Text Box 7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2" name="Text Box 7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3" name="Text Box 7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4" name="Text Box 7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5" name="Text Box 7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6" name="Text Box 7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7" name="Text Box 7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8" name="Text Box 7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899" name="Text Box 7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0" name="Text Box 7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1" name="Text Box 7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2" name="Text Box 7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3" name="Text Box 7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4" name="Text Box 7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5" name="Text Box 7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6" name="Text Box 7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7" name="Text Box 7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8" name="Text Box 7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09" name="Text Box 7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0" name="Text Box 7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1" name="Text Box 7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2" name="Text Box 7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3" name="Text Box 7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4" name="Text Box 7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5" name="Text Box 7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6" name="Text Box 7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7" name="Text Box 7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8" name="Text Box 7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19" name="Text Box 7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0" name="Text Box 7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1" name="Text Box 7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2" name="Text Box 7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3" name="Text Box 7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4" name="Text Box 7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5" name="Text Box 7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6" name="Text Box 7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7" name="Text Box 7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8" name="Text Box 7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29" name="Text Box 7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0" name="Text Box 7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1" name="Text Box 7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2" name="Text Box 7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3" name="Text Box 7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4" name="Text Box 7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5" name="Text Box 7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6" name="Text Box 7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7" name="Text Box 7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8" name="Text Box 7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39" name="Text Box 7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0" name="Text Box 7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1" name="Text Box 7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2" name="Text Box 8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3" name="Text Box 8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4" name="Text Box 8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5" name="Text Box 8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6" name="Text Box 8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7" name="Text Box 8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8" name="Text Box 8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49" name="Text Box 8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0" name="Text Box 8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1" name="Text Box 8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2" name="Text Box 8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3" name="Text Box 8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4" name="Text Box 8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5" name="Text Box 8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6" name="Text Box 8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7" name="Text Box 8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8" name="Text Box 8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59" name="Text Box 8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0" name="Text Box 8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1" name="Text Box 8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2" name="Text Box 8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3" name="Text Box 8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4" name="Text Box 8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5" name="Text Box 8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6" name="Text Box 8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7" name="Text Box 8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8" name="Text Box 8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69" name="Text Box 8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0" name="Text Box 8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1" name="Text Box 8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2" name="Text Box 8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3" name="Text Box 8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4" name="Text Box 8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5" name="Text Box 8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6" name="Text Box 8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7" name="Text Box 8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8" name="Text Box 8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79" name="Text Box 8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0" name="Text Box 8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1" name="Text Box 8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2" name="Text Box 8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3" name="Text Box 8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4" name="Text Box 8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5" name="Text Box 8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6" name="Text Box 8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7" name="Text Box 8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8" name="Text Box 8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89" name="Text Box 8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0" name="Text Box 8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1" name="Text Box 8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2" name="Text Box 8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3" name="Text Box 8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4" name="Text Box 8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5" name="Text Box 8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6" name="Text Box 8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7" name="Text Box 8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8" name="Text Box 8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1999" name="Text Box 8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0" name="Text Box 8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1" name="Text Box 8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2" name="Text Box 8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3" name="Text Box 8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4" name="Text Box 8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5" name="Text Box 8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6" name="Text Box 8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7" name="Text Box 8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8" name="Text Box 8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09" name="Text Box 8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0" name="Text Box 8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1" name="Text Box 8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2" name="Text Box 8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3" name="Text Box 8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4" name="Text Box 8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5" name="Text Box 8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6" name="Text Box 8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7" name="Text Box 8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8" name="Text Box 8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19" name="Text Box 8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0" name="Text Box 8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1" name="Text Box 8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2" name="Text Box 8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3" name="Text Box 8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4" name="Text Box 8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5" name="Text Box 8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6" name="Text Box 8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7" name="Text Box 8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8" name="Text Box 8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29" name="Text Box 8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0" name="Text Box 8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1" name="Text Box 8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2" name="Text Box 8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3" name="Text Box 8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4" name="Text Box 8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5" name="Text Box 8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6" name="Text Box 8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7" name="Text Box 8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8" name="Text Box 8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39" name="Text Box 8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0" name="Text Box 8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1" name="Text Box 8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2" name="Text Box 9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3" name="Text Box 9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4" name="Text Box 9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5" name="Text Box 9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6" name="Text Box 9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7" name="Text Box 9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8" name="Text Box 9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49" name="Text Box 9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0" name="Text Box 9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1" name="Text Box 9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2" name="Text Box 9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3" name="Text Box 9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4" name="Text Box 9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5" name="Text Box 9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6" name="Text Box 9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7" name="Text Box 9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8" name="Text Box 9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59" name="Text Box 9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0" name="Text Box 9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1" name="Text Box 9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2" name="Text Box 9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3" name="Text Box 9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4" name="Text Box 9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5" name="Text Box 9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6" name="Text Box 9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7" name="Text Box 9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8" name="Text Box 9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69" name="Text Box 9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0" name="Text Box 9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1" name="Text Box 9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2" name="Text Box 9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3" name="Text Box 9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4" name="Text Box 9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5" name="Text Box 9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6" name="Text Box 9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7" name="Text Box 9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8" name="Text Box 9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79" name="Text Box 9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0" name="Text Box 9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1" name="Text Box 9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2" name="Text Box 9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3" name="Text Box 9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4" name="Text Box 9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5" name="Text Box 9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6" name="Text Box 9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7" name="Text Box 9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8" name="Text Box 9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89" name="Text Box 9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0" name="Text Box 9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1" name="Text Box 9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2" name="Text Box 9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3" name="Text Box 9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4" name="Text Box 9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5" name="Text Box 9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6" name="Text Box 9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7" name="Text Box 9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8" name="Text Box 9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099" name="Text Box 9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0" name="Text Box 9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1" name="Text Box 9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2" name="Text Box 9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3" name="Text Box 9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4" name="Text Box 9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5" name="Text Box 9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6" name="Text Box 9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7" name="Text Box 9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8" name="Text Box 9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09" name="Text Box 9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0" name="Text Box 9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1" name="Text Box 9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2" name="Text Box 9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3" name="Text Box 9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4" name="Text Box 9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5" name="Text Box 9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6" name="Text Box 9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7" name="Text Box 9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8" name="Text Box 9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19" name="Text Box 9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0" name="Text Box 9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1" name="Text Box 9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2" name="Text Box 9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3" name="Text Box 9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4" name="Text Box 9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5" name="Text Box 9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6" name="Text Box 9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7" name="Text Box 9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8" name="Text Box 9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29" name="Text Box 9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0" name="Text Box 9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1" name="Text Box 9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2" name="Text Box 9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3" name="Text Box 9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4" name="Text Box 9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5" name="Text Box 9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6" name="Text Box 9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7" name="Text Box 9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8" name="Text Box 9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39" name="Text Box 9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0" name="Text Box 9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1" name="Text Box 9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2" name="Text Box 10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3" name="Text Box 10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4" name="Text Box 10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5" name="Text Box 10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6" name="Text Box 10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7" name="Text Box 10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8" name="Text Box 10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49" name="Text Box 10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0" name="Text Box 10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1" name="Text Box 10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2" name="Text Box 10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3" name="Text Box 10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4" name="Text Box 10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5" name="Text Box 10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6" name="Text Box 10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7" name="Text Box 10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8" name="Text Box 10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59" name="Text Box 10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0" name="Text Box 10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1" name="Text Box 10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2" name="Text Box 10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3" name="Text Box 10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4" name="Text Box 10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5" name="Text Box 10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6" name="Text Box 10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7" name="Text Box 10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8" name="Text Box 10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69" name="Text Box 10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0" name="Text Box 10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1" name="Text Box 10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2" name="Text Box 10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3" name="Text Box 10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4" name="Text Box 10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5" name="Text Box 10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6" name="Text Box 10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7" name="Text Box 10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8" name="Text Box 10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79" name="Text Box 10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0" name="Text Box 10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1" name="Text Box 10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2" name="Text Box 10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3" name="Text Box 10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4" name="Text Box 10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5" name="Text Box 10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6" name="Text Box 10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7" name="Text Box 10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8" name="Text Box 10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89" name="Text Box 10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0" name="Text Box 10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1" name="Text Box 10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2" name="Text Box 10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3" name="Text Box 10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4" name="Text Box 10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5" name="Text Box 10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6" name="Text Box 10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7" name="Text Box 10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8" name="Text Box 10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199" name="Text Box 10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0" name="Text Box 10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1" name="Text Box 10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2" name="Text Box 10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3" name="Text Box 10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4" name="Text Box 10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5" name="Text Box 10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6" name="Text Box 10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7" name="Text Box 10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8" name="Text Box 10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09" name="Text Box 10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0" name="Text Box 10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1" name="Text Box 10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2" name="Text Box 10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3" name="Text Box 10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4" name="Text Box 10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5" name="Text Box 10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6" name="Text Box 10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7" name="Text Box 10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8" name="Text Box 10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19" name="Text Box 10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0" name="Text Box 10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1" name="Text Box 10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2" name="Text Box 10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3" name="Text Box 10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4" name="Text Box 10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5" name="Text Box 10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6" name="Text Box 10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7" name="Text Box 10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8" name="Text Box 10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29" name="Text Box 10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0" name="Text Box 10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1" name="Text Box 10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2" name="Text Box 10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3" name="Text Box 10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4" name="Text Box 10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5" name="Text Box 10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6" name="Text Box 10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7" name="Text Box 10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8" name="Text Box 10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39" name="Text Box 10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0" name="Text Box 10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1" name="Text Box 10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2" name="Text Box 11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3" name="Text Box 11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4" name="Text Box 11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5" name="Text Box 11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6" name="Text Box 11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7" name="Text Box 11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8" name="Text Box 11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49" name="Text Box 11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0" name="Text Box 11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1" name="Text Box 11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2" name="Text Box 11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3" name="Text Box 11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4" name="Text Box 11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5" name="Text Box 11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6" name="Text Box 11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7" name="Text Box 11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8" name="Text Box 11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59" name="Text Box 11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0" name="Text Box 11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1" name="Text Box 11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2" name="Text Box 11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3" name="Text Box 11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4" name="Text Box 11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5" name="Text Box 11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6" name="Text Box 11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7" name="Text Box 11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8" name="Text Box 11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69" name="Text Box 11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0" name="Text Box 11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1" name="Text Box 11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2" name="Text Box 11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3" name="Text Box 11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4" name="Text Box 11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5" name="Text Box 11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6" name="Text Box 11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7" name="Text Box 11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8" name="Text Box 11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79" name="Text Box 11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0" name="Text Box 11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1" name="Text Box 11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2" name="Text Box 11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3" name="Text Box 11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4" name="Text Box 11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5" name="Text Box 11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6" name="Text Box 11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7" name="Text Box 11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8" name="Text Box 11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89" name="Text Box 11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0" name="Text Box 11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1" name="Text Box 11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2" name="Text Box 11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3" name="Text Box 11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4" name="Text Box 11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5" name="Text Box 11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6" name="Text Box 11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7" name="Text Box 11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8" name="Text Box 11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299" name="Text Box 11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0" name="Text Box 11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1" name="Text Box 11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2" name="Text Box 11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3" name="Text Box 11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4" name="Text Box 11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5" name="Text Box 11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6" name="Text Box 11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7" name="Text Box 11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8" name="Text Box 11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09" name="Text Box 11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0" name="Text Box 11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1" name="Text Box 11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2" name="Text Box 11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3" name="Text Box 11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4" name="Text Box 11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5" name="Text Box 11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6" name="Text Box 11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7" name="Text Box 11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8" name="Text Box 11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19" name="Text Box 11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0" name="Text Box 11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1" name="Text Box 11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2" name="Text Box 11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3" name="Text Box 11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4" name="Text Box 11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5" name="Text Box 11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6" name="Text Box 11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7" name="Text Box 11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8" name="Text Box 11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29" name="Text Box 11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0" name="Text Box 11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1" name="Text Box 11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2" name="Text Box 11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3" name="Text Box 11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4" name="Text Box 11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5" name="Text Box 11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6" name="Text Box 11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7" name="Text Box 11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8" name="Text Box 11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39" name="Text Box 11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0" name="Text Box 11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1" name="Text Box 11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2" name="Text Box 12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3" name="Text Box 12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4" name="Text Box 12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5" name="Text Box 12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6" name="Text Box 12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7" name="Text Box 12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8" name="Text Box 12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49" name="Text Box 12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0" name="Text Box 12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1" name="Text Box 12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2" name="Text Box 12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3" name="Text Box 12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4" name="Text Box 12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5" name="Text Box 12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6" name="Text Box 12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7" name="Text Box 12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8" name="Text Box 12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59" name="Text Box 12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0" name="Text Box 12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1" name="Text Box 12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2" name="Text Box 12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3" name="Text Box 12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4" name="Text Box 12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5" name="Text Box 12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6" name="Text Box 12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7" name="Text Box 12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8" name="Text Box 12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69" name="Text Box 12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0" name="Text Box 12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1" name="Text Box 12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2" name="Text Box 12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3" name="Text Box 12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4" name="Text Box 12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5" name="Text Box 12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6" name="Text Box 12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7" name="Text Box 12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8" name="Text Box 12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79" name="Text Box 12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0" name="Text Box 12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1" name="Text Box 12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2" name="Text Box 12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3" name="Text Box 12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4" name="Text Box 12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5" name="Text Box 12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6" name="Text Box 12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7" name="Text Box 12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8" name="Text Box 12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89" name="Text Box 12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0" name="Text Box 12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1" name="Text Box 12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2" name="Text Box 12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3" name="Text Box 12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4" name="Text Box 12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5" name="Text Box 12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6" name="Text Box 12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7" name="Text Box 12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8" name="Text Box 12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399" name="Text Box 12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0" name="Text Box 12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1" name="Text Box 12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2" name="Text Box 12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3" name="Text Box 12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4" name="Text Box 12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5" name="Text Box 12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6" name="Text Box 12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7" name="Text Box 12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8" name="Text Box 12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09" name="Text Box 12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0" name="Text Box 12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1" name="Text Box 12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2" name="Text Box 12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3" name="Text Box 12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4" name="Text Box 12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5" name="Text Box 12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6" name="Text Box 12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7" name="Text Box 12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8" name="Text Box 12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19" name="Text Box 12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0" name="Text Box 12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1" name="Text Box 12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2" name="Text Box 12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3" name="Text Box 12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4" name="Text Box 12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5" name="Text Box 12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6" name="Text Box 12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7" name="Text Box 12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8" name="Text Box 12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29" name="Text Box 12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0" name="Text Box 12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1" name="Text Box 12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2" name="Text Box 12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3" name="Text Box 12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4" name="Text Box 12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5" name="Text Box 12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6" name="Text Box 12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7" name="Text Box 12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8" name="Text Box 12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39" name="Text Box 12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0" name="Text Box 12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1" name="Text Box 12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2" name="Text Box 13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3" name="Text Box 13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4" name="Text Box 13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5" name="Text Box 13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6" name="Text Box 13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7" name="Text Box 13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8" name="Text Box 13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49" name="Text Box 13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0" name="Text Box 13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1" name="Text Box 13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2" name="Text Box 13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3" name="Text Box 13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4" name="Text Box 13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5" name="Text Box 13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6" name="Text Box 13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7" name="Text Box 13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8" name="Text Box 13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59" name="Text Box 13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0" name="Text Box 13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1" name="Text Box 13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2" name="Text Box 13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3" name="Text Box 13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4" name="Text Box 13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5" name="Text Box 13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6" name="Text Box 13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7" name="Text Box 13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8" name="Text Box 13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69" name="Text Box 13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0" name="Text Box 13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1" name="Text Box 13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2" name="Text Box 13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3" name="Text Box 13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4" name="Text Box 13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5" name="Text Box 13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6" name="Text Box 13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7" name="Text Box 13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8" name="Text Box 13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79" name="Text Box 13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0" name="Text Box 13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1" name="Text Box 13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2" name="Text Box 13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3" name="Text Box 13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4" name="Text Box 13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5" name="Text Box 13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6" name="Text Box 13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7" name="Text Box 13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8" name="Text Box 13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89" name="Text Box 13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0" name="Text Box 13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1" name="Text Box 13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2" name="Text Box 13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3" name="Text Box 13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4" name="Text Box 13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5" name="Text Box 13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6" name="Text Box 13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7" name="Text Box 13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8" name="Text Box 13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499" name="Text Box 13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0" name="Text Box 13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1" name="Text Box 13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2" name="Text Box 13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3" name="Text Box 13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4" name="Text Box 13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5" name="Text Box 13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6" name="Text Box 13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7" name="Text Box 13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8" name="Text Box 13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09" name="Text Box 13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0" name="Text Box 13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1" name="Text Box 13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2" name="Text Box 13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3" name="Text Box 13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4" name="Text Box 13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5" name="Text Box 13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6" name="Text Box 13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7" name="Text Box 13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8" name="Text Box 13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19" name="Text Box 13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0" name="Text Box 13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1" name="Text Box 13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2" name="Text Box 13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3" name="Text Box 13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4" name="Text Box 13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5" name="Text Box 13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6" name="Text Box 13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7" name="Text Box 13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8" name="Text Box 13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29" name="Text Box 13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0" name="Text Box 13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1" name="Text Box 13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2" name="Text Box 13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3" name="Text Box 13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4" name="Text Box 13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5" name="Text Box 13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6" name="Text Box 13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7" name="Text Box 13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8" name="Text Box 13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39" name="Text Box 13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0" name="Text Box 13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1" name="Text Box 13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2" name="Text Box 14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3" name="Text Box 14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4" name="Text Box 14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5" name="Text Box 14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6" name="Text Box 14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7" name="Text Box 14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8" name="Text Box 14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49" name="Text Box 14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0" name="Text Box 14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1" name="Text Box 14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2" name="Text Box 14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3" name="Text Box 14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4" name="Text Box 14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5" name="Text Box 14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6" name="Text Box 14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7" name="Text Box 14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8" name="Text Box 14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59" name="Text Box 14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0" name="Text Box 14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1" name="Text Box 14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2" name="Text Box 14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3" name="Text Box 14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4" name="Text Box 14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5" name="Text Box 14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6" name="Text Box 14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7" name="Text Box 14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8" name="Text Box 14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69" name="Text Box 14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0" name="Text Box 14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1" name="Text Box 14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2" name="Text Box 14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3" name="Text Box 14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4" name="Text Box 14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5" name="Text Box 14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6" name="Text Box 14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7" name="Text Box 14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8" name="Text Box 14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79" name="Text Box 14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0" name="Text Box 14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1" name="Text Box 14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2" name="Text Box 14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3" name="Text Box 14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4" name="Text Box 14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5" name="Text Box 14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6" name="Text Box 14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7" name="Text Box 14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8" name="Text Box 14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89" name="Text Box 14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0" name="Text Box 14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1" name="Text Box 14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2" name="Text Box 14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3" name="Text Box 14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4" name="Text Box 14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5" name="Text Box 14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6" name="Text Box 14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7" name="Text Box 14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8" name="Text Box 14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599" name="Text Box 14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0" name="Text Box 14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1" name="Text Box 14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2" name="Text Box 14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3" name="Text Box 14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4" name="Text Box 14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5" name="Text Box 14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6" name="Text Box 14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7" name="Text Box 14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8" name="Text Box 14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09" name="Text Box 14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0" name="Text Box 14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1" name="Text Box 14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2" name="Text Box 14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3" name="Text Box 14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4" name="Text Box 14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5" name="Text Box 14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6" name="Text Box 14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7" name="Text Box 14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8" name="Text Box 14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19" name="Text Box 14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0" name="Text Box 14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1" name="Text Box 14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2" name="Text Box 14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3" name="Text Box 14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4" name="Text Box 14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5" name="Text Box 14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6" name="Text Box 14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7" name="Text Box 14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8" name="Text Box 14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29" name="Text Box 14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0" name="Text Box 14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1" name="Text Box 14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2" name="Text Box 14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3" name="Text Box 14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4" name="Text Box 14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5" name="Text Box 14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6" name="Text Box 14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7" name="Text Box 14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8" name="Text Box 14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39" name="Text Box 14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0" name="Text Box 14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1" name="Text Box 14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2" name="Text Box 15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3" name="Text Box 15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4" name="Text Box 15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5" name="Text Box 15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6" name="Text Box 15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7" name="Text Box 15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8" name="Text Box 15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49" name="Text Box 15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0" name="Text Box 15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1" name="Text Box 15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2" name="Text Box 15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3" name="Text Box 15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4" name="Text Box 15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5" name="Text Box 15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6" name="Text Box 15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7" name="Text Box 15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8" name="Text Box 15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59" name="Text Box 15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0" name="Text Box 15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1" name="Text Box 15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2" name="Text Box 15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3" name="Text Box 15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4" name="Text Box 15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5" name="Text Box 15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6" name="Text Box 15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7" name="Text Box 15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8" name="Text Box 15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69" name="Text Box 15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0" name="Text Box 15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1" name="Text Box 15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2" name="Text Box 15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3" name="Text Box 15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4" name="Text Box 15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5" name="Text Box 15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6" name="Text Box 15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7" name="Text Box 15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8" name="Text Box 15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79" name="Text Box 15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0" name="Text Box 15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1" name="Text Box 15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2" name="Text Box 15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3" name="Text Box 15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4" name="Text Box 15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5" name="Text Box 15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6" name="Text Box 15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7" name="Text Box 15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8" name="Text Box 15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89" name="Text Box 15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0" name="Text Box 15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1" name="Text Box 15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2" name="Text Box 15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3" name="Text Box 15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4" name="Text Box 15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5" name="Text Box 15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6" name="Text Box 15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7" name="Text Box 15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8" name="Text Box 15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699" name="Text Box 15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0" name="Text Box 15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1" name="Text Box 15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2" name="Text Box 15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3" name="Text Box 15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4" name="Text Box 15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5" name="Text Box 15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6" name="Text Box 15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7" name="Text Box 15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8" name="Text Box 15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09" name="Text Box 15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0" name="Text Box 15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1" name="Text Box 15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2" name="Text Box 15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3" name="Text Box 15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4" name="Text Box 15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5" name="Text Box 15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6" name="Text Box 15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7" name="Text Box 15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8" name="Text Box 15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19" name="Text Box 15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0" name="Text Box 15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1" name="Text Box 15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2" name="Text Box 15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3" name="Text Box 15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4" name="Text Box 15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5" name="Text Box 15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6" name="Text Box 15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7" name="Text Box 15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8" name="Text Box 15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29" name="Text Box 15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0" name="Text Box 15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1" name="Text Box 15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2" name="Text Box 15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3" name="Text Box 15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4" name="Text Box 15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5" name="Text Box 15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6" name="Text Box 15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7" name="Text Box 15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8" name="Text Box 15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39" name="Text Box 15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0" name="Text Box 15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1" name="Text Box 15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2" name="Text Box 16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3" name="Text Box 16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4" name="Text Box 16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5" name="Text Box 16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6" name="Text Box 16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7" name="Text Box 16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8" name="Text Box 16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49" name="Text Box 16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0" name="Text Box 16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1" name="Text Box 16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2" name="Text Box 16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3" name="Text Box 16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4" name="Text Box 16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5" name="Text Box 16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6" name="Text Box 16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7" name="Text Box 16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8" name="Text Box 16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59" name="Text Box 16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0" name="Text Box 16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1" name="Text Box 16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2" name="Text Box 16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3" name="Text Box 16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4" name="Text Box 16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5" name="Text Box 16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6" name="Text Box 16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7" name="Text Box 16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8" name="Text Box 16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69" name="Text Box 16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0" name="Text Box 16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1" name="Text Box 16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2" name="Text Box 16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3" name="Text Box 16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4" name="Text Box 16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5" name="Text Box 16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6" name="Text Box 16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7" name="Text Box 16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8" name="Text Box 16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79" name="Text Box 16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0" name="Text Box 16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1" name="Text Box 16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2" name="Text Box 16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3" name="Text Box 16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4" name="Text Box 16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5" name="Text Box 16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6" name="Text Box 16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7" name="Text Box 16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8" name="Text Box 16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89" name="Text Box 16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0" name="Text Box 16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1" name="Text Box 16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2" name="Text Box 16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3" name="Text Box 16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4" name="Text Box 16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5" name="Text Box 16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6" name="Text Box 16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7" name="Text Box 16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8" name="Text Box 16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799" name="Text Box 16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0" name="Text Box 16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1" name="Text Box 16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2" name="Text Box 16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3" name="Text Box 16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4" name="Text Box 16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5" name="Text Box 16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6" name="Text Box 16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7" name="Text Box 16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8" name="Text Box 16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09" name="Text Box 16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0" name="Text Box 16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1" name="Text Box 16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2" name="Text Box 16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3" name="Text Box 16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4" name="Text Box 16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5" name="Text Box 16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6" name="Text Box 16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7" name="Text Box 16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8" name="Text Box 16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19" name="Text Box 16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0" name="Text Box 16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1" name="Text Box 16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2" name="Text Box 16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3" name="Text Box 16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4" name="Text Box 16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5" name="Text Box 16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6" name="Text Box 16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7" name="Text Box 16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8" name="Text Box 16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29" name="Text Box 16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0" name="Text Box 16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1" name="Text Box 16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2" name="Text Box 16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3" name="Text Box 16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4" name="Text Box 16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5" name="Text Box 16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6" name="Text Box 16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7" name="Text Box 16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8" name="Text Box 16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39" name="Text Box 16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0" name="Text Box 16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1" name="Text Box 16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2" name="Text Box 17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3" name="Text Box 17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4" name="Text Box 17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5" name="Text Box 17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6" name="Text Box 17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7" name="Text Box 17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8" name="Text Box 17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49" name="Text Box 17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0" name="Text Box 17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1" name="Text Box 17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2" name="Text Box 17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3" name="Text Box 17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4" name="Text Box 17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5" name="Text Box 17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6" name="Text Box 17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7" name="Text Box 17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8" name="Text Box 17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59" name="Text Box 17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0" name="Text Box 17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1" name="Text Box 17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2" name="Text Box 17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3" name="Text Box 17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4" name="Text Box 17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5" name="Text Box 17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6" name="Text Box 17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7" name="Text Box 17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8" name="Text Box 17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69" name="Text Box 17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0" name="Text Box 17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1" name="Text Box 17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2" name="Text Box 17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3" name="Text Box 17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4" name="Text Box 17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5" name="Text Box 17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6" name="Text Box 17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7" name="Text Box 17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8" name="Text Box 17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79" name="Text Box 17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0" name="Text Box 17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1" name="Text Box 17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2" name="Text Box 17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3" name="Text Box 17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4" name="Text Box 17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5" name="Text Box 17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6" name="Text Box 17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7" name="Text Box 17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8" name="Text Box 17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89" name="Text Box 17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0" name="Text Box 17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1" name="Text Box 17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2" name="Text Box 17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3" name="Text Box 17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4" name="Text Box 17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5" name="Text Box 17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6" name="Text Box 17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7" name="Text Box 17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8" name="Text Box 17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899" name="Text Box 17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0" name="Text Box 17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1" name="Text Box 17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2" name="Text Box 17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3" name="Text Box 17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4" name="Text Box 17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5" name="Text Box 17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6" name="Text Box 17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7" name="Text Box 17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8" name="Text Box 17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09" name="Text Box 17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0" name="Text Box 17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1" name="Text Box 17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2" name="Text Box 17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3" name="Text Box 17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4" name="Text Box 17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5" name="Text Box 17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6" name="Text Box 17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7" name="Text Box 17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8" name="Text Box 17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19" name="Text Box 17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0" name="Text Box 17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1" name="Text Box 17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2" name="Text Box 17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3" name="Text Box 17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4" name="Text Box 17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5" name="Text Box 17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6" name="Text Box 17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7" name="Text Box 17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8" name="Text Box 17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29" name="Text Box 17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0" name="Text Box 17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1" name="Text Box 17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2" name="Text Box 17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3" name="Text Box 17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4" name="Text Box 17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5" name="Text Box 17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6" name="Text Box 17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7" name="Text Box 17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8" name="Text Box 17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39" name="Text Box 17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0" name="Text Box 17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1" name="Text Box 17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2" name="Text Box 18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3" name="Text Box 18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4" name="Text Box 18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5" name="Text Box 18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6" name="Text Box 18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7" name="Text Box 18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8" name="Text Box 18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49" name="Text Box 18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0" name="Text Box 18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1" name="Text Box 18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2" name="Text Box 18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3" name="Text Box 18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4" name="Text Box 18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5" name="Text Box 18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6" name="Text Box 18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7" name="Text Box 18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8" name="Text Box 18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59" name="Text Box 18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0" name="Text Box 18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1" name="Text Box 18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2" name="Text Box 18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3" name="Text Box 18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4" name="Text Box 18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5" name="Text Box 18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6" name="Text Box 18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7" name="Text Box 18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8" name="Text Box 18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69" name="Text Box 18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0" name="Text Box 18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1" name="Text Box 18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2" name="Text Box 18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3" name="Text Box 18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4" name="Text Box 18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5" name="Text Box 18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6" name="Text Box 18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7" name="Text Box 18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8" name="Text Box 18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79" name="Text Box 18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0" name="Text Box 18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1" name="Text Box 18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2" name="Text Box 18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3" name="Text Box 18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4" name="Text Box 18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5" name="Text Box 18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6" name="Text Box 18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7" name="Text Box 18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8" name="Text Box 18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89" name="Text Box 18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0" name="Text Box 18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1" name="Text Box 18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2" name="Text Box 18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3" name="Text Box 18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4" name="Text Box 18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5" name="Text Box 18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6" name="Text Box 18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7" name="Text Box 18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8" name="Text Box 18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2999" name="Text Box 18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0" name="Text Box 18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1" name="Text Box 18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2" name="Text Box 18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3" name="Text Box 18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4" name="Text Box 18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5" name="Text Box 18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6" name="Text Box 18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7" name="Text Box 18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8" name="Text Box 18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09" name="Text Box 18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0" name="Text Box 18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1" name="Text Box 18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2" name="Text Box 18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3" name="Text Box 18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4" name="Text Box 18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5" name="Text Box 18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6" name="Text Box 18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7" name="Text Box 18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8" name="Text Box 18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19" name="Text Box 18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0" name="Text Box 18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1" name="Text Box 18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2" name="Text Box 18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3" name="Text Box 18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4" name="Text Box 18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5" name="Text Box 18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6" name="Text Box 18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7" name="Text Box 18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8" name="Text Box 18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29" name="Text Box 18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0" name="Text Box 18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1" name="Text Box 18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2" name="Text Box 18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3" name="Text Box 18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4" name="Text Box 18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5" name="Text Box 18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6" name="Text Box 18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7" name="Text Box 18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8" name="Text Box 18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39" name="Text Box 18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0" name="Text Box 18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1" name="Text Box 18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2" name="Text Box 19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3" name="Text Box 19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4" name="Text Box 19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5" name="Text Box 19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6" name="Text Box 19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7" name="Text Box 19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8" name="Text Box 19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49" name="Text Box 19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0" name="Text Box 19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1" name="Text Box 19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2" name="Text Box 19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3" name="Text Box 19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4" name="Text Box 19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5" name="Text Box 19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6" name="Text Box 19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7" name="Text Box 19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8" name="Text Box 19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59" name="Text Box 19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0" name="Text Box 19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1" name="Text Box 19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2" name="Text Box 19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3" name="Text Box 19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4" name="Text Box 19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5" name="Text Box 19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6" name="Text Box 19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7" name="Text Box 19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8" name="Text Box 19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69" name="Text Box 19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0" name="Text Box 19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1" name="Text Box 19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2" name="Text Box 19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3" name="Text Box 19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4" name="Text Box 19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5" name="Text Box 19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6" name="Text Box 19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7" name="Text Box 19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8" name="Text Box 19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79" name="Text Box 19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0" name="Text Box 19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1" name="Text Box 19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2" name="Text Box 19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3" name="Text Box 19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4" name="Text Box 19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5" name="Text Box 19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6" name="Text Box 19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7" name="Text Box 19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8" name="Text Box 19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89" name="Text Box 19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0" name="Text Box 19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1" name="Text Box 19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2" name="Text Box 19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3" name="Text Box 19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4" name="Text Box 19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5" name="Text Box 19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6" name="Text Box 19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7" name="Text Box 19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8" name="Text Box 19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099" name="Text Box 19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0" name="Text Box 19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1" name="Text Box 19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2" name="Text Box 19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3" name="Text Box 19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4" name="Text Box 19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5" name="Text Box 19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6" name="Text Box 19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7" name="Text Box 19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8" name="Text Box 19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09" name="Text Box 19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0" name="Text Box 19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1" name="Text Box 19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2" name="Text Box 19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3" name="Text Box 19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4" name="Text Box 19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5" name="Text Box 19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6" name="Text Box 19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7" name="Text Box 19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8" name="Text Box 19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19" name="Text Box 19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0" name="Text Box 19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1" name="Text Box 19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2" name="Text Box 19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3" name="Text Box 19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4" name="Text Box 19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5" name="Text Box 19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6" name="Text Box 19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7" name="Text Box 19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8" name="Text Box 19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29" name="Text Box 19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0" name="Text Box 19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1" name="Text Box 19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2" name="Text Box 19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3" name="Text Box 19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4" name="Text Box 19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5" name="Text Box 19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6" name="Text Box 19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7" name="Text Box 19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8" name="Text Box 19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39" name="Text Box 19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0" name="Text Box 19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1" name="Text Box 19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2" name="Text Box 20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3" name="Text Box 20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4" name="Text Box 20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5" name="Text Box 20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6" name="Text Box 20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7" name="Text Box 20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8" name="Text Box 20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49" name="Text Box 20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0" name="Text Box 20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1" name="Text Box 20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2" name="Text Box 20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3" name="Text Box 20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4" name="Text Box 20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5" name="Text Box 20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6" name="Text Box 20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7" name="Text Box 20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8" name="Text Box 20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59" name="Text Box 20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0" name="Text Box 20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1" name="Text Box 20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2" name="Text Box 20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3" name="Text Box 20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4" name="Text Box 20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5" name="Text Box 20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6" name="Text Box 20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7" name="Text Box 20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8" name="Text Box 20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69" name="Text Box 20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0" name="Text Box 20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1" name="Text Box 20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2" name="Text Box 20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3" name="Text Box 20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4" name="Text Box 20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5" name="Text Box 20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6" name="Text Box 20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7" name="Text Box 20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8" name="Text Box 20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79" name="Text Box 20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0" name="Text Box 20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1" name="Text Box 20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2" name="Text Box 20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3" name="Text Box 20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4" name="Text Box 20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5" name="Text Box 20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6" name="Text Box 20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7" name="Text Box 20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8" name="Text Box 20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89" name="Text Box 20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0" name="Text Box 20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1" name="Text Box 20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2" name="Text Box 20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3" name="Text Box 20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4" name="Text Box 20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5" name="Text Box 20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6" name="Text Box 20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7" name="Text Box 20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8" name="Text Box 20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199" name="Text Box 20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0" name="Text Box 20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1" name="Text Box 20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2" name="Text Box 20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3" name="Text Box 20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4" name="Text Box 20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5" name="Text Box 20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6" name="Text Box 20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7" name="Text Box 20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8" name="Text Box 20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09" name="Text Box 20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0" name="Text Box 20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1" name="Text Box 20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2" name="Text Box 20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3" name="Text Box 20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4" name="Text Box 20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5" name="Text Box 20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6" name="Text Box 20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7" name="Text Box 20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8" name="Text Box 20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19" name="Text Box 20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0" name="Text Box 20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1" name="Text Box 20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2" name="Text Box 20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3" name="Text Box 20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4" name="Text Box 20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5" name="Text Box 20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6" name="Text Box 20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7" name="Text Box 20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8" name="Text Box 20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29" name="Text Box 20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0" name="Text Box 20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1" name="Text Box 20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2" name="Text Box 20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3" name="Text Box 20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4" name="Text Box 20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5" name="Text Box 20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6" name="Text Box 20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7" name="Text Box 20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8" name="Text Box 20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39" name="Text Box 20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0" name="Text Box 20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1" name="Text Box 20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2" name="Text Box 21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3" name="Text Box 21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4" name="Text Box 21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5" name="Text Box 21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6" name="Text Box 21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7" name="Text Box 21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8" name="Text Box 21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49" name="Text Box 21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0" name="Text Box 21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1" name="Text Box 21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2" name="Text Box 21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3" name="Text Box 21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4" name="Text Box 21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5" name="Text Box 21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6" name="Text Box 21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7" name="Text Box 21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8" name="Text Box 21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59" name="Text Box 21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0" name="Text Box 21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1" name="Text Box 21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2" name="Text Box 21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3" name="Text Box 21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4" name="Text Box 21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5" name="Text Box 21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6" name="Text Box 21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7" name="Text Box 21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8" name="Text Box 21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69" name="Text Box 21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0" name="Text Box 21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1" name="Text Box 21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2" name="Text Box 21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3" name="Text Box 21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4" name="Text Box 21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5" name="Text Box 21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6" name="Text Box 21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7" name="Text Box 21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8" name="Text Box 21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79" name="Text Box 21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0" name="Text Box 21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1" name="Text Box 21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2" name="Text Box 21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3" name="Text Box 21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4" name="Text Box 21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5" name="Text Box 21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6" name="Text Box 21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7" name="Text Box 21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8" name="Text Box 21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89" name="Text Box 21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0" name="Text Box 21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1" name="Text Box 21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2" name="Text Box 21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3" name="Text Box 21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4" name="Text Box 21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5" name="Text Box 21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6" name="Text Box 21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7" name="Text Box 21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8" name="Text Box 21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299" name="Text Box 21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0" name="Text Box 21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1" name="Text Box 21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2" name="Text Box 21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3" name="Text Box 21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4" name="Text Box 21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5" name="Text Box 21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6" name="Text Box 21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7" name="Text Box 21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8" name="Text Box 21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09" name="Text Box 21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0" name="Text Box 21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1" name="Text Box 21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2" name="Text Box 21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3" name="Text Box 21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4" name="Text Box 21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5" name="Text Box 21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6" name="Text Box 21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7" name="Text Box 21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8" name="Text Box 21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19" name="Text Box 21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0" name="Text Box 21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1" name="Text Box 21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2" name="Text Box 21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3" name="Text Box 21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4" name="Text Box 21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5" name="Text Box 21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6" name="Text Box 21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7" name="Text Box 21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8" name="Text Box 21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29" name="Text Box 21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0" name="Text Box 21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1" name="Text Box 21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2" name="Text Box 21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3" name="Text Box 21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4" name="Text Box 21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5" name="Text Box 21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6" name="Text Box 21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7" name="Text Box 21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8" name="Text Box 21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39" name="Text Box 21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0" name="Text Box 21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1" name="Text Box 21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2" name="Text Box 22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3" name="Text Box 22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4" name="Text Box 22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5" name="Text Box 22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6" name="Text Box 22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7" name="Text Box 22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8" name="Text Box 22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49" name="Text Box 22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0" name="Text Box 22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1" name="Text Box 22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2" name="Text Box 22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3" name="Text Box 22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4" name="Text Box 22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5" name="Text Box 22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6" name="Text Box 22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7" name="Text Box 22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8" name="Text Box 22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59" name="Text Box 22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0" name="Text Box 22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1" name="Text Box 22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2" name="Text Box 22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3" name="Text Box 22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4" name="Text Box 22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5" name="Text Box 22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6" name="Text Box 22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7" name="Text Box 22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8" name="Text Box 22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69" name="Text Box 22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0" name="Text Box 22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1" name="Text Box 22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2" name="Text Box 22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3" name="Text Box 22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4" name="Text Box 22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5" name="Text Box 22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6" name="Text Box 22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7" name="Text Box 22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8" name="Text Box 22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79" name="Text Box 22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0" name="Text Box 22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1" name="Text Box 22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2" name="Text Box 22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3" name="Text Box 22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4" name="Text Box 22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5" name="Text Box 22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6" name="Text Box 22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7" name="Text Box 22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8" name="Text Box 22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89" name="Text Box 22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0" name="Text Box 22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1" name="Text Box 22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2" name="Text Box 22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3" name="Text Box 22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4" name="Text Box 22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5" name="Text Box 22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6" name="Text Box 22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7" name="Text Box 22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8" name="Text Box 22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399" name="Text Box 22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0" name="Text Box 22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1" name="Text Box 22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2" name="Text Box 22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3" name="Text Box 22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4" name="Text Box 22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5" name="Text Box 22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6" name="Text Box 22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7" name="Text Box 22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8" name="Text Box 22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09" name="Text Box 22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0" name="Text Box 22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1" name="Text Box 22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2" name="Text Box 22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3" name="Text Box 22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4" name="Text Box 22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5" name="Text Box 22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6" name="Text Box 22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7" name="Text Box 22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8" name="Text Box 22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19" name="Text Box 22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0" name="Text Box 22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1" name="Text Box 22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2" name="Text Box 22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3" name="Text Box 22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4" name="Text Box 22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5" name="Text Box 22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6" name="Text Box 22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7" name="Text Box 22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8" name="Text Box 22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29" name="Text Box 22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0" name="Text Box 22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1" name="Text Box 22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2" name="Text Box 22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3" name="Text Box 22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4" name="Text Box 22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5" name="Text Box 22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6" name="Text Box 22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7" name="Text Box 22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8" name="Text Box 22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39" name="Text Box 22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0" name="Text Box 22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1" name="Text Box 22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2" name="Text Box 23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3" name="Text Box 23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4" name="Text Box 23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5" name="Text Box 23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6" name="Text Box 23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7" name="Text Box 23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8" name="Text Box 23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49" name="Text Box 23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0" name="Text Box 23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1" name="Text Box 23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2" name="Text Box 23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3" name="Text Box 23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4" name="Text Box 23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5" name="Text Box 23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6" name="Text Box 23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7" name="Text Box 23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8" name="Text Box 23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59" name="Text Box 23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0" name="Text Box 23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1" name="Text Box 23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2" name="Text Box 23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3" name="Text Box 23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4" name="Text Box 23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5" name="Text Box 23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6" name="Text Box 23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7" name="Text Box 23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8" name="Text Box 23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69" name="Text Box 23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0" name="Text Box 23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1" name="Text Box 23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2" name="Text Box 23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3" name="Text Box 23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4" name="Text Box 23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5" name="Text Box 23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6" name="Text Box 23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7" name="Text Box 23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8" name="Text Box 23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79" name="Text Box 23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0" name="Text Box 23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1" name="Text Box 23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2" name="Text Box 23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3" name="Text Box 23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4" name="Text Box 23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5" name="Text Box 23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6" name="Text Box 23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7" name="Text Box 23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8" name="Text Box 23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89" name="Text Box 23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0" name="Text Box 23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1" name="Text Box 23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2" name="Text Box 23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3" name="Text Box 23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4" name="Text Box 23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5" name="Text Box 23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6" name="Text Box 23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7" name="Text Box 23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8" name="Text Box 23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499" name="Text Box 23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0" name="Text Box 23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1" name="Text Box 23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2" name="Text Box 23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3" name="Text Box 23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4" name="Text Box 23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5" name="Text Box 23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6" name="Text Box 23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7" name="Text Box 23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8" name="Text Box 23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09" name="Text Box 23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0" name="Text Box 23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1" name="Text Box 23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2" name="Text Box 23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3" name="Text Box 23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4" name="Text Box 23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5" name="Text Box 23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6" name="Text Box 23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7" name="Text Box 23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8" name="Text Box 23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19" name="Text Box 23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0" name="Text Box 23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1" name="Text Box 23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2" name="Text Box 23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3" name="Text Box 23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4" name="Text Box 23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5" name="Text Box 23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6" name="Text Box 23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7" name="Text Box 23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8" name="Text Box 23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29" name="Text Box 23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0" name="Text Box 23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1" name="Text Box 23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2" name="Text Box 23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3" name="Text Box 23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4" name="Text Box 23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5" name="Text Box 23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6" name="Text Box 23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7" name="Text Box 23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8" name="Text Box 23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39" name="Text Box 23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0" name="Text Box 23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1" name="Text Box 23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2" name="Text Box 24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3" name="Text Box 24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4" name="Text Box 24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5" name="Text Box 24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6" name="Text Box 24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7" name="Text Box 24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8" name="Text Box 24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49" name="Text Box 24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0" name="Text Box 24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1" name="Text Box 24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2" name="Text Box 24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3" name="Text Box 24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4" name="Text Box 24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5" name="Text Box 24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6" name="Text Box 24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7" name="Text Box 24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8" name="Text Box 24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59" name="Text Box 24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0" name="Text Box 24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1" name="Text Box 24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2" name="Text Box 24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3" name="Text Box 24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4" name="Text Box 24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5" name="Text Box 24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6" name="Text Box 24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7" name="Text Box 24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8" name="Text Box 24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69" name="Text Box 24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0" name="Text Box 24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1" name="Text Box 24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2" name="Text Box 24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3" name="Text Box 24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4" name="Text Box 24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5" name="Text Box 24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6" name="Text Box 24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7" name="Text Box 24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8" name="Text Box 24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79" name="Text Box 24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0" name="Text Box 24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1" name="Text Box 24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2" name="Text Box 24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3" name="Text Box 24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4" name="Text Box 24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5" name="Text Box 24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6" name="Text Box 24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7" name="Text Box 24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8" name="Text Box 24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89" name="Text Box 24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0" name="Text Box 24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1" name="Text Box 24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2" name="Text Box 24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3" name="Text Box 24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4" name="Text Box 24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5" name="Text Box 24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6" name="Text Box 24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7" name="Text Box 24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8" name="Text Box 24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599" name="Text Box 24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0" name="Text Box 24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1" name="Text Box 24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2" name="Text Box 24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3" name="Text Box 24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4" name="Text Box 24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5" name="Text Box 24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6" name="Text Box 24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7" name="Text Box 24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8" name="Text Box 24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09" name="Text Box 24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0" name="Text Box 24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1" name="Text Box 24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2" name="Text Box 24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3" name="Text Box 24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4" name="Text Box 24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5" name="Text Box 24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6" name="Text Box 24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7" name="Text Box 24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8" name="Text Box 24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19" name="Text Box 24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0" name="Text Box 24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1" name="Text Box 24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2" name="Text Box 24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3" name="Text Box 24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4" name="Text Box 24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5" name="Text Box 24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6" name="Text Box 24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7" name="Text Box 24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8" name="Text Box 24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29" name="Text Box 24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0" name="Text Box 24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1" name="Text Box 24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2" name="Text Box 24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3" name="Text Box 24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4" name="Text Box 24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5" name="Text Box 24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6" name="Text Box 24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7" name="Text Box 24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8" name="Text Box 24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39" name="Text Box 24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0" name="Text Box 24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1" name="Text Box 24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2" name="Text Box 25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3" name="Text Box 25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4" name="Text Box 25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5" name="Text Box 25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6" name="Text Box 25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7" name="Text Box 25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8" name="Text Box 25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49" name="Text Box 25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0" name="Text Box 25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1" name="Text Box 25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2" name="Text Box 25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3" name="Text Box 25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4" name="Text Box 25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5" name="Text Box 25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6" name="Text Box 25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7" name="Text Box 25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8" name="Text Box 25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59" name="Text Box 25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0" name="Text Box 25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1" name="Text Box 25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2" name="Text Box 25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3" name="Text Box 25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4" name="Text Box 25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5" name="Text Box 25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6" name="Text Box 25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7" name="Text Box 25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8" name="Text Box 25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69" name="Text Box 25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0" name="Text Box 25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1" name="Text Box 25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2" name="Text Box 25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3" name="Text Box 25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4" name="Text Box 25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5" name="Text Box 25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6" name="Text Box 25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7" name="Text Box 25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8" name="Text Box 25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79" name="Text Box 25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0" name="Text Box 25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1" name="Text Box 25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2" name="Text Box 25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3" name="Text Box 25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4" name="Text Box 25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5" name="Text Box 25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6" name="Text Box 25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7" name="Text Box 25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8" name="Text Box 25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89" name="Text Box 25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0" name="Text Box 25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1" name="Text Box 25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2" name="Text Box 25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3" name="Text Box 25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4" name="Text Box 25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5" name="Text Box 25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6" name="Text Box 25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7" name="Text Box 25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8" name="Text Box 25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699" name="Text Box 25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0" name="Text Box 25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1" name="Text Box 25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2" name="Text Box 25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3" name="Text Box 25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4" name="Text Box 25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5" name="Text Box 25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6" name="Text Box 25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7" name="Text Box 25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8" name="Text Box 25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09" name="Text Box 25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0" name="Text Box 25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1" name="Text Box 25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2" name="Text Box 25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3" name="Text Box 25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4" name="Text Box 25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5" name="Text Box 25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6" name="Text Box 25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7" name="Text Box 25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8" name="Text Box 25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19" name="Text Box 25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0" name="Text Box 25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1" name="Text Box 25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2" name="Text Box 25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3" name="Text Box 25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4" name="Text Box 25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5" name="Text Box 25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6" name="Text Box 25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7" name="Text Box 25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8" name="Text Box 25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29" name="Text Box 25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0" name="Text Box 25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1" name="Text Box 25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2" name="Text Box 25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3" name="Text Box 25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4" name="Text Box 25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5" name="Text Box 25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6" name="Text Box 25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7" name="Text Box 25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8" name="Text Box 25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39" name="Text Box 25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0" name="Text Box 25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1" name="Text Box 25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2" name="Text Box 26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3" name="Text Box 26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4" name="Text Box 26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5" name="Text Box 26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6" name="Text Box 26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7" name="Text Box 26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8" name="Text Box 26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49" name="Text Box 26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0" name="Text Box 26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1" name="Text Box 26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2" name="Text Box 26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3" name="Text Box 26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4" name="Text Box 26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5" name="Text Box 26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6" name="Text Box 26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7" name="Text Box 26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8" name="Text Box 26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59" name="Text Box 26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0" name="Text Box 26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1" name="Text Box 26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2" name="Text Box 26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3" name="Text Box 26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4" name="Text Box 26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5" name="Text Box 26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6" name="Text Box 26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7" name="Text Box 26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8" name="Text Box 26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69" name="Text Box 26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0" name="Text Box 26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1" name="Text Box 26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2" name="Text Box 26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3" name="Text Box 26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4" name="Text Box 26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5" name="Text Box 26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6" name="Text Box 26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7" name="Text Box 26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8" name="Text Box 26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79" name="Text Box 26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0" name="Text Box 26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1" name="Text Box 26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2" name="Text Box 26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3" name="Text Box 26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4" name="Text Box 26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5" name="Text Box 26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6" name="Text Box 26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7" name="Text Box 26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8" name="Text Box 26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89" name="Text Box 26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0" name="Text Box 26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1" name="Text Box 26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2" name="Text Box 26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3" name="Text Box 26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4" name="Text Box 26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5" name="Text Box 26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6" name="Text Box 26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7" name="Text Box 26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8" name="Text Box 26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799" name="Text Box 26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0" name="Text Box 26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1" name="Text Box 26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2" name="Text Box 26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3" name="Text Box 26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4" name="Text Box 26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5" name="Text Box 26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6" name="Text Box 26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7" name="Text Box 26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8" name="Text Box 26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09" name="Text Box 26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0" name="Text Box 26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1" name="Text Box 26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2" name="Text Box 26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3" name="Text Box 26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4" name="Text Box 26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5" name="Text Box 26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6" name="Text Box 26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7" name="Text Box 26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8" name="Text Box 26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19" name="Text Box 26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0" name="Text Box 26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1" name="Text Box 26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2" name="Text Box 26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3" name="Text Box 26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4" name="Text Box 26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5" name="Text Box 26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6" name="Text Box 26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7" name="Text Box 26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8" name="Text Box 26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29" name="Text Box 26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0" name="Text Box 26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1" name="Text Box 26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2" name="Text Box 26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3" name="Text Box 26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4" name="Text Box 26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5" name="Text Box 26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6" name="Text Box 26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7" name="Text Box 26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8" name="Text Box 26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39" name="Text Box 26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0" name="Text Box 26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1" name="Text Box 26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2" name="Text Box 27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3" name="Text Box 27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4" name="Text Box 27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5" name="Text Box 27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6" name="Text Box 27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7" name="Text Box 27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8" name="Text Box 27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49" name="Text Box 27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0" name="Text Box 27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1" name="Text Box 27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2" name="Text Box 27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3" name="Text Box 27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4" name="Text Box 27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5" name="Text Box 27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6" name="Text Box 27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7" name="Text Box 27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8" name="Text Box 27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59" name="Text Box 27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0" name="Text Box 27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1" name="Text Box 27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2" name="Text Box 27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3" name="Text Box 27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4" name="Text Box 27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5" name="Text Box 27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6" name="Text Box 27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7" name="Text Box 27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8" name="Text Box 27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69" name="Text Box 27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0" name="Text Box 27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1" name="Text Box 27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2" name="Text Box 27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3" name="Text Box 27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4" name="Text Box 27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5" name="Text Box 27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6" name="Text Box 27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7" name="Text Box 27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8" name="Text Box 27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79" name="Text Box 27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0" name="Text Box 27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1" name="Text Box 27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2" name="Text Box 27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3" name="Text Box 27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4" name="Text Box 27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5" name="Text Box 27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6" name="Text Box 27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7" name="Text Box 27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8" name="Text Box 27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89" name="Text Box 27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0" name="Text Box 27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1" name="Text Box 27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2" name="Text Box 27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3" name="Text Box 27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4" name="Text Box 27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5" name="Text Box 27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6" name="Text Box 27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7" name="Text Box 27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8" name="Text Box 27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899" name="Text Box 27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0" name="Text Box 27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1" name="Text Box 27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2" name="Text Box 27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3" name="Text Box 27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4" name="Text Box 27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5" name="Text Box 27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6" name="Text Box 27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7" name="Text Box 27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8" name="Text Box 27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09" name="Text Box 27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0" name="Text Box 27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1" name="Text Box 27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2" name="Text Box 27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3" name="Text Box 27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4" name="Text Box 27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5" name="Text Box 27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6" name="Text Box 27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7" name="Text Box 27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8" name="Text Box 27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19" name="Text Box 27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0" name="Text Box 27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1" name="Text Box 27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2" name="Text Box 27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3" name="Text Box 27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4" name="Text Box 27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5" name="Text Box 27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6" name="Text Box 27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7" name="Text Box 27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8" name="Text Box 27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29" name="Text Box 27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0" name="Text Box 27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1" name="Text Box 27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2" name="Text Box 27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3" name="Text Box 27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4" name="Text Box 27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5" name="Text Box 27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6" name="Text Box 27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7" name="Text Box 27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8" name="Text Box 27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39" name="Text Box 27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0" name="Text Box 27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1" name="Text Box 27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2" name="Text Box 28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3" name="Text Box 28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4" name="Text Box 28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5" name="Text Box 28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6" name="Text Box 28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7" name="Text Box 28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8" name="Text Box 28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49" name="Text Box 28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0" name="Text Box 28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1" name="Text Box 28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2" name="Text Box 28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3" name="Text Box 28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4" name="Text Box 28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5" name="Text Box 28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6" name="Text Box 28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7" name="Text Box 28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8" name="Text Box 28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59" name="Text Box 28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0" name="Text Box 28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1" name="Text Box 28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2" name="Text Box 28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3" name="Text Box 28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4" name="Text Box 28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5" name="Text Box 28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6" name="Text Box 28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7" name="Text Box 28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8" name="Text Box 28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69" name="Text Box 28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0" name="Text Box 28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1" name="Text Box 28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2" name="Text Box 28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3" name="Text Box 28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4" name="Text Box 28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5" name="Text Box 28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6" name="Text Box 28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7" name="Text Box 28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8" name="Text Box 28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79" name="Text Box 28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0" name="Text Box 28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1" name="Text Box 28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2" name="Text Box 28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3" name="Text Box 28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4" name="Text Box 28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5" name="Text Box 28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6" name="Text Box 28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7" name="Text Box 28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8" name="Text Box 28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89" name="Text Box 28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0" name="Text Box 28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1" name="Text Box 28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2" name="Text Box 28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3" name="Text Box 28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4" name="Text Box 28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5" name="Text Box 28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6" name="Text Box 28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7" name="Text Box 28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8" name="Text Box 28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3999" name="Text Box 28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0" name="Text Box 28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1" name="Text Box 28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2" name="Text Box 28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3" name="Text Box 28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4" name="Text Box 28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5" name="Text Box 28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6" name="Text Box 28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7" name="Text Box 28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8" name="Text Box 28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09" name="Text Box 28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0" name="Text Box 28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1" name="Text Box 28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2" name="Text Box 28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3" name="Text Box 28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4" name="Text Box 28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5" name="Text Box 28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6" name="Text Box 28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7" name="Text Box 28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8" name="Text Box 28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19" name="Text Box 28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0" name="Text Box 28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1" name="Text Box 28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2" name="Text Box 28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3" name="Text Box 28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4" name="Text Box 28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5" name="Text Box 28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6" name="Text Box 28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7" name="Text Box 28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8" name="Text Box 28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29" name="Text Box 28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0" name="Text Box 28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1" name="Text Box 28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2" name="Text Box 28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3" name="Text Box 28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4" name="Text Box 28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5" name="Text Box 28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6" name="Text Box 28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7" name="Text Box 28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8" name="Text Box 28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39" name="Text Box 28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0" name="Text Box 28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1" name="Text Box 289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2" name="Text Box 290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3" name="Text Box 290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4" name="Text Box 290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5" name="Text Box 290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6" name="Text Box 290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7" name="Text Box 290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8" name="Text Box 290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49" name="Text Box 290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0" name="Text Box 290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1" name="Text Box 290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2" name="Text Box 291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3" name="Text Box 291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4" name="Text Box 291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5" name="Text Box 291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6" name="Text Box 291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7" name="Text Box 291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8" name="Text Box 291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59" name="Text Box 291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0" name="Text Box 291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1" name="Text Box 291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2" name="Text Box 292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3" name="Text Box 292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4" name="Text Box 292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5" name="Text Box 292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6" name="Text Box 292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7" name="Text Box 292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8" name="Text Box 292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69" name="Text Box 292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0" name="Text Box 292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1" name="Text Box 292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2" name="Text Box 293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3" name="Text Box 293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4" name="Text Box 293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5" name="Text Box 293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6" name="Text Box 293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7" name="Text Box 293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8" name="Text Box 293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79" name="Text Box 293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0" name="Text Box 293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1" name="Text Box 293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2" name="Text Box 294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3" name="Text Box 294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4" name="Text Box 294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5" name="Text Box 294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6" name="Text Box 294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7" name="Text Box 294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8" name="Text Box 294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89" name="Text Box 294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0" name="Text Box 294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1" name="Text Box 294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2" name="Text Box 295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3" name="Text Box 295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4" name="Text Box 295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5" name="Text Box 295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6" name="Text Box 295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7" name="Text Box 295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8" name="Text Box 295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099" name="Text Box 295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0" name="Text Box 295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1" name="Text Box 295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2" name="Text Box 296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3" name="Text Box 296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4" name="Text Box 296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5" name="Text Box 296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6" name="Text Box 296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7" name="Text Box 296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8" name="Text Box 296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09" name="Text Box 296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0" name="Text Box 296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1" name="Text Box 296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2" name="Text Box 297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3" name="Text Box 297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4" name="Text Box 297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5" name="Text Box 297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6" name="Text Box 297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7" name="Text Box 297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8" name="Text Box 297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19" name="Text Box 297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0" name="Text Box 297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1" name="Text Box 297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2" name="Text Box 298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3" name="Text Box 298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4" name="Text Box 298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5" name="Text Box 298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6" name="Text Box 298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7" name="Text Box 298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8" name="Text Box 298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29" name="Text Box 298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0" name="Text Box 298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1" name="Text Box 2989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2" name="Text Box 2990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3" name="Text Box 2991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4" name="Text Box 2992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5" name="Text Box 2993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6" name="Text Box 2994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7" name="Text Box 2995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8" name="Text Box 2996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39" name="Text Box 2997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</xdr:colOff>
      <xdr:row>72</xdr:row>
      <xdr:rowOff>19050</xdr:rowOff>
    </xdr:to>
    <xdr:sp macro="" textlink="">
      <xdr:nvSpPr>
        <xdr:cNvPr id="564140" name="Text Box 2998"/>
        <xdr:cNvSpPr txBox="1">
          <a:spLocks noChangeArrowheads="1"/>
        </xdr:cNvSpPr>
      </xdr:nvSpPr>
      <xdr:spPr bwMode="auto">
        <a:xfrm>
          <a:off x="847725" y="1352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1" name="Text Box 303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2" name="Text Box 304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3" name="Text Box 305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4" name="Text Box 306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5" name="Text Box 307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6" name="Text Box 308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7" name="Text Box 309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70</xdr:row>
      <xdr:rowOff>19050</xdr:rowOff>
    </xdr:to>
    <xdr:sp macro="" textlink="">
      <xdr:nvSpPr>
        <xdr:cNvPr id="564148" name="Text Box 310"/>
        <xdr:cNvSpPr txBox="1">
          <a:spLocks noChangeArrowheads="1"/>
        </xdr:cNvSpPr>
      </xdr:nvSpPr>
      <xdr:spPr bwMode="auto">
        <a:xfrm>
          <a:off x="847725" y="13144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\mrk\mousikomi\2012\touroku\2007&#39640;&#26657;&#30331;&#376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データ"/>
      <sheetName val="競技者データ"/>
      <sheetName val="登録用紙"/>
      <sheetName val="追加登録用紙"/>
    </sheetNames>
    <sheetDataSet>
      <sheetData sheetId="0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29"/>
    <pageSetUpPr fitToPage="1"/>
  </sheetPr>
  <dimension ref="A1:CC142"/>
  <sheetViews>
    <sheetView showGridLines="0" showZeros="0" tabSelected="1" topLeftCell="E1" zoomScaleNormal="100" workbookViewId="0">
      <selection activeCell="BJ14" sqref="BJ14"/>
    </sheetView>
  </sheetViews>
  <sheetFormatPr defaultColWidth="8.625" defaultRowHeight="13.5"/>
  <cols>
    <col min="1" max="1" width="12.25" style="3" hidden="1" customWidth="1"/>
    <col min="2" max="2" width="10.25" style="3" hidden="1" customWidth="1"/>
    <col min="3" max="3" width="11.25" style="3" hidden="1" customWidth="1"/>
    <col min="4" max="4" width="9.375" style="3" hidden="1" customWidth="1"/>
    <col min="5" max="5" width="10.25" style="3" bestFit="1" customWidth="1"/>
    <col min="6" max="6" width="15.125" style="3" customWidth="1"/>
    <col min="7" max="7" width="14.5" style="4" customWidth="1"/>
    <col min="8" max="8" width="11.625" style="17" hidden="1" customWidth="1"/>
    <col min="9" max="9" width="4.75" style="17" customWidth="1"/>
    <col min="10" max="10" width="5.375" style="5" customWidth="1"/>
    <col min="11" max="11" width="5.5" style="5" hidden="1" customWidth="1"/>
    <col min="12" max="12" width="3.5" style="3" hidden="1" customWidth="1"/>
    <col min="13" max="13" width="6.5" style="8" hidden="1" customWidth="1"/>
    <col min="14" max="14" width="0.125" style="47" customWidth="1"/>
    <col min="15" max="15" width="23.125" style="11" customWidth="1"/>
    <col min="16" max="16" width="9.5" style="8" hidden="1" customWidth="1"/>
    <col min="17" max="17" width="11.625" style="47" customWidth="1"/>
    <col min="18" max="18" width="6.375" style="11" hidden="1" customWidth="1"/>
    <col min="19" max="19" width="7.125" style="8" hidden="1" customWidth="1"/>
    <col min="20" max="20" width="23.25" style="9" customWidth="1"/>
    <col min="21" max="21" width="8.875" style="11" hidden="1" customWidth="1"/>
    <col min="22" max="22" width="11.625" style="41" customWidth="1"/>
    <col min="23" max="23" width="7.25" style="9" hidden="1" customWidth="1"/>
    <col min="24" max="24" width="10.25" style="11" hidden="1" customWidth="1"/>
    <col min="25" max="25" width="0.375" style="8" hidden="1" customWidth="1"/>
    <col min="26" max="26" width="7.625" style="9" hidden="1" customWidth="1"/>
    <col min="27" max="27" width="10.875" style="11" hidden="1" customWidth="1"/>
    <col min="28" max="28" width="12.375" style="5" hidden="1" customWidth="1"/>
    <col min="29" max="29" width="13" style="5" hidden="1" customWidth="1"/>
    <col min="30" max="30" width="9.375" style="3" hidden="1" customWidth="1"/>
    <col min="31" max="31" width="4.375" style="26" hidden="1" customWidth="1"/>
    <col min="32" max="32" width="11.875" style="38" hidden="1" customWidth="1"/>
    <col min="33" max="33" width="8.75" style="38" hidden="1" customWidth="1"/>
    <col min="34" max="34" width="10.875" style="38" hidden="1" customWidth="1"/>
    <col min="35" max="35" width="9.25" style="3" hidden="1" customWidth="1"/>
    <col min="36" max="36" width="5.25" style="3" hidden="1" customWidth="1"/>
    <col min="37" max="37" width="4.875" style="3" hidden="1" customWidth="1"/>
    <col min="38" max="38" width="9.875" style="3" hidden="1" customWidth="1"/>
    <col min="39" max="39" width="8.375" style="3" hidden="1" customWidth="1"/>
    <col min="40" max="40" width="7.75" style="3" hidden="1" customWidth="1"/>
    <col min="41" max="41" width="10.625" style="3" hidden="1" customWidth="1"/>
    <col min="42" max="42" width="8.75" style="42" hidden="1" customWidth="1"/>
    <col min="43" max="43" width="8.125" style="42" hidden="1" customWidth="1"/>
    <col min="44" max="44" width="12.25" style="3" hidden="1" customWidth="1"/>
    <col min="45" max="45" width="5.625" style="3" hidden="1" customWidth="1"/>
    <col min="46" max="46" width="7.875" style="3" hidden="1" customWidth="1"/>
    <col min="47" max="47" width="7.5" style="3" hidden="1" customWidth="1"/>
    <col min="48" max="48" width="16.125" style="3" bestFit="1" customWidth="1"/>
    <col min="49" max="49" width="5.25" style="3" customWidth="1"/>
    <col min="50" max="50" width="6" style="244" customWidth="1"/>
    <col min="51" max="51" width="4.125" style="3" customWidth="1"/>
    <col min="52" max="52" width="7.125" style="3" hidden="1" customWidth="1"/>
    <col min="53" max="53" width="5.25" style="3" hidden="1" customWidth="1"/>
    <col min="54" max="54" width="16.125" style="3" hidden="1" customWidth="1"/>
    <col min="55" max="55" width="5.625" style="3" hidden="1" customWidth="1"/>
    <col min="56" max="56" width="5" style="3" hidden="1" customWidth="1"/>
    <col min="57" max="57" width="6.375" style="3" hidden="1" customWidth="1"/>
    <col min="58" max="58" width="4.625" style="3" hidden="1" customWidth="1"/>
    <col min="59" max="59" width="6.75" style="3" hidden="1" customWidth="1"/>
    <col min="60" max="61" width="5" style="3" hidden="1" customWidth="1"/>
    <col min="62" max="62" width="9" style="3" customWidth="1"/>
    <col min="63" max="16384" width="8.625" style="3"/>
  </cols>
  <sheetData>
    <row r="1" spans="1:65" ht="29.25" customHeight="1">
      <c r="B1" s="58"/>
      <c r="C1" s="59"/>
      <c r="D1" s="60"/>
      <c r="E1" s="58" t="s">
        <v>195</v>
      </c>
      <c r="F1" s="264"/>
      <c r="G1" s="265"/>
      <c r="H1" s="210"/>
      <c r="I1" s="210" t="s">
        <v>257</v>
      </c>
      <c r="J1" s="218"/>
      <c r="K1" s="218"/>
      <c r="L1" s="218"/>
      <c r="M1" s="218"/>
      <c r="N1" s="219"/>
      <c r="O1" s="220"/>
      <c r="P1" s="65"/>
      <c r="Q1" s="63"/>
      <c r="R1" s="64"/>
      <c r="S1" s="65"/>
      <c r="T1" s="66"/>
      <c r="U1" s="64"/>
      <c r="V1" s="67"/>
      <c r="W1" s="66"/>
      <c r="X1" s="64"/>
      <c r="Y1" s="65"/>
      <c r="Z1" s="66"/>
      <c r="AA1" s="64"/>
      <c r="AB1" s="68"/>
      <c r="AC1" s="68"/>
      <c r="AD1" s="60"/>
      <c r="AE1" s="69"/>
      <c r="AF1" s="70"/>
      <c r="AG1" s="70"/>
      <c r="AH1" s="70"/>
      <c r="AI1" s="60"/>
      <c r="AJ1" s="60"/>
      <c r="AK1" s="60"/>
      <c r="AL1" s="60"/>
      <c r="AM1" s="60"/>
      <c r="AN1" s="46"/>
      <c r="AO1" s="46"/>
      <c r="AP1" s="156"/>
      <c r="AQ1" s="156"/>
      <c r="AR1" s="46"/>
      <c r="AS1" s="46"/>
      <c r="AT1" s="46"/>
      <c r="AV1" s="60"/>
      <c r="AW1" s="60"/>
      <c r="AX1" s="231"/>
      <c r="AY1" s="60"/>
      <c r="BJ1" s="60"/>
      <c r="BK1" s="60"/>
      <c r="BL1" s="60"/>
      <c r="BM1" s="60"/>
    </row>
    <row r="2" spans="1:65" ht="26.25" customHeight="1">
      <c r="B2" s="58"/>
      <c r="C2" s="69"/>
      <c r="D2" s="60"/>
      <c r="E2" s="58"/>
      <c r="F2" s="69"/>
      <c r="G2" s="99" t="s">
        <v>215</v>
      </c>
      <c r="H2" s="109"/>
      <c r="I2" s="252">
        <f>COUNTIF($I$7:$I$116,1)-COUNTIF($BH$7:$BH$117,0)</f>
        <v>0</v>
      </c>
      <c r="J2" s="252"/>
      <c r="K2" s="146"/>
      <c r="L2" s="146"/>
      <c r="M2" s="146"/>
      <c r="N2" s="74"/>
      <c r="O2" s="75"/>
      <c r="P2" s="75"/>
      <c r="Q2" s="282"/>
      <c r="R2" s="282"/>
      <c r="S2" s="282"/>
      <c r="T2" s="282"/>
      <c r="U2" s="282"/>
      <c r="V2" s="282"/>
      <c r="W2" s="282"/>
      <c r="X2" s="64"/>
      <c r="Y2" s="65"/>
      <c r="Z2" s="66"/>
      <c r="AA2" s="64"/>
      <c r="AB2" s="68"/>
      <c r="AC2" s="68"/>
      <c r="AD2" s="60"/>
      <c r="AE2" s="69"/>
      <c r="AF2" s="77"/>
      <c r="AG2" s="77"/>
      <c r="AH2" s="77"/>
      <c r="AI2" s="60"/>
      <c r="AJ2" s="253"/>
      <c r="AK2" s="253"/>
      <c r="AL2" s="253"/>
      <c r="AM2" s="253"/>
      <c r="AN2" s="46"/>
      <c r="AO2" s="46"/>
      <c r="AP2" s="156"/>
      <c r="AQ2" s="156"/>
      <c r="AR2" s="46"/>
      <c r="AS2" s="46"/>
      <c r="AT2" s="46"/>
      <c r="AV2" s="60"/>
      <c r="AW2" s="60"/>
      <c r="AX2" s="231"/>
      <c r="AY2" s="60"/>
      <c r="BJ2" s="60"/>
      <c r="BK2" s="60"/>
      <c r="BL2" s="60"/>
      <c r="BM2" s="60"/>
    </row>
    <row r="3" spans="1:65" s="22" customFormat="1" ht="26.25" customHeight="1">
      <c r="B3" s="79"/>
      <c r="C3" s="71"/>
      <c r="D3" s="71"/>
      <c r="E3" s="79" t="s">
        <v>297</v>
      </c>
      <c r="F3" s="263"/>
      <c r="G3" s="99" t="s">
        <v>216</v>
      </c>
      <c r="H3" s="80"/>
      <c r="I3" s="252">
        <f>COUNTIF($I$7:$I$116,2)-COUNTIF($BI$7:$BI$117,0)</f>
        <v>0</v>
      </c>
      <c r="J3" s="252"/>
      <c r="K3" s="146"/>
      <c r="L3" s="145"/>
      <c r="M3" s="146"/>
      <c r="N3" s="74"/>
      <c r="O3" s="145"/>
      <c r="P3" s="72"/>
      <c r="Q3" s="282"/>
      <c r="R3" s="282"/>
      <c r="S3" s="282"/>
      <c r="T3" s="282"/>
      <c r="U3" s="282"/>
      <c r="V3" s="282"/>
      <c r="W3" s="282"/>
      <c r="X3" s="83"/>
      <c r="Y3" s="84"/>
      <c r="Z3" s="85"/>
      <c r="AA3" s="83"/>
      <c r="AB3" s="86"/>
      <c r="AC3" s="86"/>
      <c r="AD3" s="87"/>
      <c r="AE3" s="71"/>
      <c r="AF3" s="88"/>
      <c r="AG3" s="88"/>
      <c r="AH3" s="88"/>
      <c r="AI3" s="87"/>
      <c r="AJ3" s="78"/>
      <c r="AK3" s="78"/>
      <c r="AL3" s="78"/>
      <c r="AM3" s="78"/>
      <c r="AN3" s="151"/>
      <c r="AO3" s="151"/>
      <c r="AP3" s="156"/>
      <c r="AQ3" s="156"/>
      <c r="AR3" s="151"/>
      <c r="AS3" s="151"/>
      <c r="AT3" s="151"/>
      <c r="AV3" s="87"/>
      <c r="AW3" s="281"/>
      <c r="AX3" s="232"/>
      <c r="AY3" s="87"/>
      <c r="BJ3" s="87"/>
      <c r="BK3" s="87"/>
      <c r="BL3" s="87"/>
      <c r="BM3" s="87"/>
    </row>
    <row r="4" spans="1:65" s="22" customFormat="1" ht="26.25" customHeight="1" thickBot="1">
      <c r="B4" s="79"/>
      <c r="C4" s="89"/>
      <c r="D4" s="89"/>
      <c r="E4" s="79" t="s">
        <v>298</v>
      </c>
      <c r="F4" s="266"/>
      <c r="G4" s="99" t="s">
        <v>214</v>
      </c>
      <c r="H4" s="92"/>
      <c r="I4" s="256">
        <f>$AF$118*1000+T4*500+T5*800</f>
        <v>0</v>
      </c>
      <c r="J4" s="256"/>
      <c r="K4" s="185"/>
      <c r="L4" s="150"/>
      <c r="M4" s="185"/>
      <c r="N4" s="74"/>
      <c r="O4" s="150">
        <f>$AF$118</f>
        <v>0</v>
      </c>
      <c r="P4" s="72"/>
      <c r="Q4" s="283"/>
      <c r="R4" s="283"/>
      <c r="S4" s="283"/>
      <c r="T4" s="283"/>
      <c r="U4" s="283"/>
      <c r="V4" s="283"/>
      <c r="W4" s="284"/>
      <c r="X4" s="83"/>
      <c r="Y4" s="84"/>
      <c r="Z4" s="85"/>
      <c r="AA4" s="83"/>
      <c r="AB4" s="86"/>
      <c r="AC4" s="86"/>
      <c r="AD4" s="87"/>
      <c r="AE4" s="71"/>
      <c r="AF4" s="88"/>
      <c r="AG4" s="88"/>
      <c r="AH4" s="88"/>
      <c r="AI4" s="87"/>
      <c r="AJ4" s="78"/>
      <c r="AK4" s="78"/>
      <c r="AL4" s="78"/>
      <c r="AM4" s="78"/>
      <c r="AN4" s="151"/>
      <c r="AO4" s="151"/>
      <c r="AP4" s="156"/>
      <c r="AQ4" s="156"/>
      <c r="AR4" s="151"/>
      <c r="AS4" s="151"/>
      <c r="AT4" s="151"/>
      <c r="AV4" s="87"/>
      <c r="AW4" s="87"/>
      <c r="AX4" s="232"/>
      <c r="AY4" s="87"/>
      <c r="BJ4" s="87"/>
      <c r="BK4" s="87"/>
      <c r="BL4" s="87"/>
      <c r="BM4" s="87"/>
    </row>
    <row r="5" spans="1:65" s="22" customFormat="1" ht="26.25" customHeight="1" thickTop="1" thickBot="1">
      <c r="B5" s="78"/>
      <c r="C5" s="87"/>
      <c r="D5" s="87"/>
      <c r="E5" s="72"/>
      <c r="F5" s="72"/>
      <c r="G5" s="212" t="s">
        <v>190</v>
      </c>
      <c r="H5" s="80"/>
      <c r="I5" s="257">
        <f>AW57</f>
        <v>0</v>
      </c>
      <c r="J5" s="257"/>
      <c r="K5" s="81"/>
      <c r="L5" s="82"/>
      <c r="M5" s="73"/>
      <c r="N5" s="74"/>
      <c r="O5" s="72"/>
      <c r="P5" s="72"/>
      <c r="Q5" s="225" t="s">
        <v>261</v>
      </c>
      <c r="R5" s="224"/>
      <c r="S5" s="224"/>
      <c r="T5" s="227"/>
      <c r="U5" s="226"/>
      <c r="V5" s="226" t="s">
        <v>262</v>
      </c>
      <c r="W5" s="76"/>
      <c r="X5" s="83"/>
      <c r="Y5" s="84"/>
      <c r="Z5" s="85"/>
      <c r="AA5" s="83"/>
      <c r="AB5" s="86"/>
      <c r="AC5" s="86"/>
      <c r="AD5" s="87"/>
      <c r="AE5" s="71"/>
      <c r="AF5" s="88"/>
      <c r="AG5" s="88"/>
      <c r="AH5" s="88"/>
      <c r="AI5" s="87"/>
      <c r="AJ5" s="78"/>
      <c r="AK5" s="78"/>
      <c r="AL5" s="78"/>
      <c r="AM5" s="78"/>
      <c r="AN5" s="151"/>
      <c r="AO5" s="151"/>
      <c r="AP5" s="156"/>
      <c r="AQ5" s="156"/>
      <c r="AR5" s="151"/>
      <c r="AS5" s="151"/>
      <c r="AT5" s="151"/>
      <c r="AV5" s="87"/>
      <c r="AW5" s="87"/>
      <c r="AX5" s="242"/>
      <c r="AY5" s="87"/>
      <c r="BJ5" s="87"/>
      <c r="BK5" s="87"/>
      <c r="BL5" s="87"/>
      <c r="BM5" s="87"/>
    </row>
    <row r="6" spans="1:65" s="39" customFormat="1" ht="14.25" thickBot="1">
      <c r="A6" s="39" t="s">
        <v>7</v>
      </c>
      <c r="B6" s="56" t="s">
        <v>0</v>
      </c>
      <c r="C6" s="57" t="s">
        <v>210</v>
      </c>
      <c r="D6" s="57" t="s">
        <v>211</v>
      </c>
      <c r="E6" s="57" t="s">
        <v>6</v>
      </c>
      <c r="F6" s="119" t="s">
        <v>161</v>
      </c>
      <c r="G6" s="57" t="s">
        <v>4</v>
      </c>
      <c r="H6" s="57" t="s">
        <v>8</v>
      </c>
      <c r="I6" s="57" t="s">
        <v>5</v>
      </c>
      <c r="J6" s="181" t="s">
        <v>3</v>
      </c>
      <c r="K6" s="258" t="s">
        <v>202</v>
      </c>
      <c r="L6" s="259"/>
      <c r="M6" s="186" t="s">
        <v>163</v>
      </c>
      <c r="N6" s="191" t="s">
        <v>162</v>
      </c>
      <c r="O6" s="198" t="s">
        <v>191</v>
      </c>
      <c r="P6" s="50" t="s">
        <v>157</v>
      </c>
      <c r="Q6" s="51" t="s">
        <v>201</v>
      </c>
      <c r="R6" s="194" t="s">
        <v>212</v>
      </c>
      <c r="S6" s="202" t="s">
        <v>213</v>
      </c>
      <c r="T6" s="198" t="s">
        <v>192</v>
      </c>
      <c r="U6" s="50" t="s">
        <v>157</v>
      </c>
      <c r="V6" s="51" t="s">
        <v>201</v>
      </c>
      <c r="W6" s="194" t="s">
        <v>212</v>
      </c>
      <c r="X6" s="202" t="s">
        <v>213</v>
      </c>
      <c r="Y6" s="198" t="s">
        <v>156</v>
      </c>
      <c r="Z6" s="50" t="s">
        <v>157</v>
      </c>
      <c r="AA6" s="51" t="s">
        <v>158</v>
      </c>
      <c r="AB6" s="194" t="s">
        <v>212</v>
      </c>
      <c r="AC6" s="182" t="s">
        <v>213</v>
      </c>
      <c r="AD6" s="183" t="s">
        <v>203</v>
      </c>
      <c r="AE6" s="184" t="s">
        <v>157</v>
      </c>
      <c r="AF6" s="183" t="s">
        <v>201</v>
      </c>
      <c r="AG6" s="182" t="s">
        <v>212</v>
      </c>
      <c r="AH6" s="182" t="s">
        <v>213</v>
      </c>
      <c r="AI6" s="183" t="s">
        <v>160</v>
      </c>
      <c r="AJ6" s="147" t="s">
        <v>157</v>
      </c>
      <c r="AK6" s="19" t="s">
        <v>159</v>
      </c>
      <c r="AL6" s="152" t="s">
        <v>212</v>
      </c>
      <c r="AM6" s="152" t="s">
        <v>213</v>
      </c>
      <c r="AN6" s="21"/>
      <c r="AO6" s="21"/>
      <c r="AP6" s="40"/>
      <c r="AQ6" s="120">
        <v>100</v>
      </c>
      <c r="AR6" s="55"/>
      <c r="AS6" s="121"/>
      <c r="AT6" s="121"/>
      <c r="AU6" s="40"/>
      <c r="AV6" s="254" t="s">
        <v>189</v>
      </c>
      <c r="AW6" s="255"/>
      <c r="AX6" s="231"/>
      <c r="AY6" s="60"/>
      <c r="BB6" s="115"/>
      <c r="BC6" s="115"/>
      <c r="BD6" s="115"/>
      <c r="BE6" s="115"/>
      <c r="BF6" s="90"/>
      <c r="BG6" s="39" t="s">
        <v>209</v>
      </c>
      <c r="BH6" s="39" t="s">
        <v>181</v>
      </c>
      <c r="BI6" s="39" t="s">
        <v>182</v>
      </c>
      <c r="BJ6" s="90"/>
      <c r="BK6" s="90"/>
      <c r="BL6" s="90"/>
      <c r="BM6" s="90"/>
    </row>
    <row r="7" spans="1:65" ht="14.25" thickBot="1">
      <c r="B7" s="13" t="e">
        <f>#REF!</f>
        <v>#REF!</v>
      </c>
      <c r="C7" s="14"/>
      <c r="D7" s="14"/>
      <c r="E7" s="267"/>
      <c r="F7" s="268"/>
      <c r="G7" s="269"/>
      <c r="H7" s="223">
        <f t="shared" ref="H7" si="0">F7</f>
        <v>0</v>
      </c>
      <c r="I7" s="276"/>
      <c r="J7" s="277"/>
      <c r="K7" s="18" t="e">
        <f>#REF!</f>
        <v>#REF!</v>
      </c>
      <c r="L7" s="222" t="e">
        <f>#REF!</f>
        <v>#REF!</v>
      </c>
      <c r="M7" s="20" t="e">
        <f>#REF!</f>
        <v>#REF!</v>
      </c>
      <c r="N7" s="192"/>
      <c r="O7" s="239"/>
      <c r="P7" s="217" t="str">
        <f t="shared" ref="P7:P38" si="1">IF(O7="","",IF($I7=1,VLOOKUP(O7,$AV$8:$AX$33,3,FALSE),IF($I7=2,VLOOKUP(O7,$AV$36:$AX$55,3,FALSE))))</f>
        <v/>
      </c>
      <c r="Q7" s="228"/>
      <c r="R7" s="229">
        <v>0</v>
      </c>
      <c r="S7" s="230">
        <v>2</v>
      </c>
      <c r="T7" s="239"/>
      <c r="U7" s="217" t="str">
        <f t="shared" ref="U7:U38" si="2">IF(T7="","",IF($I7=1,VLOOKUP(T7,$AV$8:$AX$33,3,FALSE),IF($I7=2,VLOOKUP(T7,$AV$36:$AX$55,3,FALSE))))</f>
        <v/>
      </c>
      <c r="V7" s="228"/>
      <c r="W7" s="195">
        <v>0</v>
      </c>
      <c r="X7" s="203">
        <v>2</v>
      </c>
      <c r="Y7" s="206"/>
      <c r="Z7" s="10" t="str">
        <f>IF(Y7="","",IF(I7=1,VLOOKUP(Y7,#REF!,2,FALSE),IF(I7=2,VLOOKUP(Y7,#REF!,2,FALSE))))</f>
        <v/>
      </c>
      <c r="AA7" s="54"/>
      <c r="AB7" s="195">
        <v>0</v>
      </c>
      <c r="AC7" s="176">
        <v>2</v>
      </c>
      <c r="AD7" s="179"/>
      <c r="AE7" s="10" t="str">
        <f>IF(AD7="","",IF(I7=1,VLOOKUP(AD7,#REF!,2,FALSE),IF(I7=2,VLOOKUP(AD7,#REF!,2,FALSE))))</f>
        <v/>
      </c>
      <c r="AF7" s="178"/>
      <c r="AG7" s="176">
        <v>0</v>
      </c>
      <c r="AH7" s="176">
        <v>2</v>
      </c>
      <c r="AI7" s="177"/>
      <c r="AJ7" s="180" t="str">
        <f>IF(AI7="","",IF(I7=1,VLOOKUP(AI7,#REF!,2,FALSE),IF(I7=2,VLOOKUP(AI7,#REF!,2,FALSE))))</f>
        <v/>
      </c>
      <c r="AK7" s="23"/>
      <c r="AL7" s="153">
        <v>0</v>
      </c>
      <c r="AM7" s="153">
        <v>2</v>
      </c>
      <c r="AN7" s="5"/>
      <c r="AO7" s="5"/>
      <c r="AP7" s="3"/>
      <c r="AQ7" s="115">
        <v>200</v>
      </c>
      <c r="AR7" s="38" t="str">
        <f t="shared" ref="AR7:AR70" si="3">IF(O7="","",1)</f>
        <v/>
      </c>
      <c r="AS7" s="117">
        <f t="shared" ref="AS7:AS38" si="4">IF(OR(AR7=1,T7=""),0,1)</f>
        <v>0</v>
      </c>
      <c r="AT7" s="117">
        <f t="shared" ref="AT7:AT38" si="5">IF(OR(AR7=1,AS7=1,AD7=""),0,1)</f>
        <v>0</v>
      </c>
      <c r="AU7" s="38" t="str">
        <f t="shared" ref="AU7:AU70" si="6">IF(T7="","",1)</f>
        <v/>
      </c>
      <c r="AV7" s="142" t="s">
        <v>181</v>
      </c>
      <c r="AW7" s="143"/>
      <c r="AX7" s="231"/>
      <c r="AY7" s="60"/>
      <c r="AZ7" s="117"/>
      <c r="BB7" s="115"/>
      <c r="BC7" s="115"/>
      <c r="BD7" s="115"/>
      <c r="BE7" s="115"/>
      <c r="BF7" s="60"/>
      <c r="BG7" s="3">
        <f>COUNT(AR7,AU7)</f>
        <v>0</v>
      </c>
      <c r="BH7" s="3" t="str">
        <f t="shared" ref="BH7:BH30" si="7">IF(I7=1,BG7,"")</f>
        <v/>
      </c>
      <c r="BI7" s="3" t="str">
        <f t="shared" ref="BI7:BI30" si="8">IF(I7=2,BG7,"")</f>
        <v/>
      </c>
      <c r="BJ7" s="60"/>
      <c r="BK7" s="60"/>
      <c r="BL7" s="60"/>
      <c r="BM7" s="60"/>
    </row>
    <row r="8" spans="1:65">
      <c r="B8" s="165" t="e">
        <f>#REF!</f>
        <v>#REF!</v>
      </c>
      <c r="C8" s="15"/>
      <c r="D8" s="15"/>
      <c r="E8" s="270"/>
      <c r="F8" s="271"/>
      <c r="G8" s="272"/>
      <c r="H8" s="48">
        <f t="shared" ref="H8:H71" si="9">F8</f>
        <v>0</v>
      </c>
      <c r="I8" s="278"/>
      <c r="J8" s="279"/>
      <c r="K8" s="18" t="e">
        <f>#REF!</f>
        <v>#REF!</v>
      </c>
      <c r="L8" s="189" t="e">
        <f>#REF!</f>
        <v>#REF!</v>
      </c>
      <c r="M8" s="187" t="e">
        <f>#REF!</f>
        <v>#REF!</v>
      </c>
      <c r="N8" s="192"/>
      <c r="O8" s="240"/>
      <c r="P8" s="93" t="str">
        <f t="shared" si="1"/>
        <v/>
      </c>
      <c r="Q8" s="200"/>
      <c r="R8" s="196">
        <v>0</v>
      </c>
      <c r="S8" s="204">
        <v>2</v>
      </c>
      <c r="T8" s="240"/>
      <c r="U8" s="93" t="str">
        <f t="shared" si="2"/>
        <v/>
      </c>
      <c r="V8" s="200"/>
      <c r="W8" s="196">
        <v>0</v>
      </c>
      <c r="X8" s="204">
        <v>2</v>
      </c>
      <c r="Y8" s="207"/>
      <c r="Z8" s="6" t="str">
        <f>IF(Y8="","",IF(I8=1,VLOOKUP(Y8,#REF!,2,FALSE),IF(I8=2,VLOOKUP(Y8,#REF!,2,FALSE))))</f>
        <v/>
      </c>
      <c r="AA8" s="12"/>
      <c r="AB8" s="196">
        <v>0</v>
      </c>
      <c r="AC8" s="166">
        <v>2</v>
      </c>
      <c r="AD8" s="169"/>
      <c r="AE8" s="6" t="str">
        <f>IF(AD8="","",IF(I8=1,VLOOKUP(AD8,#REF!,2,FALSE),IF(I8=2,VLOOKUP(AD8,#REF!,2,FALSE))))</f>
        <v/>
      </c>
      <c r="AF8" s="168"/>
      <c r="AG8" s="166">
        <v>0</v>
      </c>
      <c r="AH8" s="166">
        <v>2</v>
      </c>
      <c r="AI8" s="167"/>
      <c r="AJ8" s="148" t="str">
        <f>IF(AI8="","",IF(I8=1,VLOOKUP(AI8,#REF!,2,FALSE),IF(I8=2,VLOOKUP(AI8,#REF!,2,FALSE))))</f>
        <v/>
      </c>
      <c r="AK8" s="24"/>
      <c r="AL8" s="154">
        <v>0</v>
      </c>
      <c r="AM8" s="154">
        <v>2</v>
      </c>
      <c r="AN8" s="5"/>
      <c r="AO8" s="5"/>
      <c r="AP8" s="3"/>
      <c r="AQ8" s="115">
        <v>400</v>
      </c>
      <c r="AR8" s="38" t="str">
        <f t="shared" si="3"/>
        <v/>
      </c>
      <c r="AS8" s="117">
        <f t="shared" si="4"/>
        <v>0</v>
      </c>
      <c r="AT8" s="117">
        <f t="shared" si="5"/>
        <v>0</v>
      </c>
      <c r="AU8" s="38" t="str">
        <f t="shared" si="6"/>
        <v/>
      </c>
      <c r="AV8" s="235" t="s">
        <v>265</v>
      </c>
      <c r="AW8" s="44">
        <f>COUNTIF($P$7:$P$116,1)+COUNTIF($U$7:$U$116,1)</f>
        <v>0</v>
      </c>
      <c r="AX8" s="231">
        <v>1</v>
      </c>
      <c r="AY8" s="60"/>
      <c r="AZ8" s="117"/>
      <c r="BA8" s="117"/>
      <c r="BB8" s="115"/>
      <c r="BC8" s="115"/>
      <c r="BD8" s="115"/>
      <c r="BE8" s="115"/>
      <c r="BF8" s="60"/>
      <c r="BG8" s="3">
        <f t="shared" ref="BG8:BG30" si="10">COUNT(AR8,AU8)</f>
        <v>0</v>
      </c>
      <c r="BH8" s="3" t="str">
        <f t="shared" si="7"/>
        <v/>
      </c>
      <c r="BI8" s="3" t="str">
        <f t="shared" si="8"/>
        <v/>
      </c>
      <c r="BJ8" s="60"/>
      <c r="BK8" s="60"/>
      <c r="BL8" s="60"/>
      <c r="BM8" s="60"/>
    </row>
    <row r="9" spans="1:65" ht="13.5" customHeight="1">
      <c r="B9" s="165" t="e">
        <f>#REF!</f>
        <v>#REF!</v>
      </c>
      <c r="C9" s="15"/>
      <c r="D9" s="15"/>
      <c r="E9" s="270"/>
      <c r="F9" s="271"/>
      <c r="G9" s="272"/>
      <c r="H9" s="48">
        <f t="shared" si="9"/>
        <v>0</v>
      </c>
      <c r="I9" s="278"/>
      <c r="J9" s="279"/>
      <c r="K9" s="18" t="e">
        <f>#REF!</f>
        <v>#REF!</v>
      </c>
      <c r="L9" s="189" t="e">
        <f>#REF!</f>
        <v>#REF!</v>
      </c>
      <c r="M9" s="187" t="e">
        <f>#REF!</f>
        <v>#REF!</v>
      </c>
      <c r="N9" s="192"/>
      <c r="O9" s="240"/>
      <c r="P9" s="93" t="str">
        <f t="shared" si="1"/>
        <v/>
      </c>
      <c r="Q9" s="200"/>
      <c r="R9" s="196">
        <v>0</v>
      </c>
      <c r="S9" s="204">
        <v>2</v>
      </c>
      <c r="T9" s="240"/>
      <c r="U9" s="93" t="str">
        <f t="shared" si="2"/>
        <v/>
      </c>
      <c r="V9" s="200"/>
      <c r="W9" s="196">
        <v>0</v>
      </c>
      <c r="X9" s="204">
        <v>2</v>
      </c>
      <c r="Y9" s="207"/>
      <c r="Z9" s="6" t="str">
        <f>IF(Y9="","",IF(I9=1,VLOOKUP(Y9,#REF!,2,FALSE),IF(I9=2,VLOOKUP(Y9,#REF!,2,FALSE))))</f>
        <v/>
      </c>
      <c r="AA9" s="12"/>
      <c r="AB9" s="196">
        <v>0</v>
      </c>
      <c r="AC9" s="166">
        <v>2</v>
      </c>
      <c r="AD9" s="169"/>
      <c r="AE9" s="6" t="str">
        <f>IF(AD9="","",IF(I9=1,VLOOKUP(AD9,#REF!,2,FALSE),IF(I9=2,VLOOKUP(AD9,#REF!,2,FALSE))))</f>
        <v/>
      </c>
      <c r="AF9" s="168"/>
      <c r="AG9" s="166">
        <v>0</v>
      </c>
      <c r="AH9" s="166">
        <v>2</v>
      </c>
      <c r="AI9" s="167"/>
      <c r="AJ9" s="148" t="str">
        <f>IF(AI9="","",IF(I9=1,VLOOKUP(AI9,#REF!,2,FALSE),IF(I9=2,VLOOKUP(AI9,#REF!,2,FALSE))))</f>
        <v/>
      </c>
      <c r="AK9" s="24"/>
      <c r="AL9" s="154">
        <v>0</v>
      </c>
      <c r="AM9" s="154">
        <v>2</v>
      </c>
      <c r="AN9" s="5"/>
      <c r="AO9" s="5"/>
      <c r="AP9" s="3"/>
      <c r="AQ9" s="115">
        <v>800</v>
      </c>
      <c r="AR9" s="38" t="str">
        <f t="shared" si="3"/>
        <v/>
      </c>
      <c r="AS9" s="117">
        <f t="shared" si="4"/>
        <v>0</v>
      </c>
      <c r="AT9" s="117">
        <f t="shared" si="5"/>
        <v>0</v>
      </c>
      <c r="AU9" s="38" t="str">
        <f t="shared" si="6"/>
        <v/>
      </c>
      <c r="AV9" s="236" t="s">
        <v>266</v>
      </c>
      <c r="AW9" s="45">
        <f>COUNTIF($P$7:$P$116,2)+COUNTIF($U$7:$U$116,2)</f>
        <v>0</v>
      </c>
      <c r="AX9" s="231">
        <v>2</v>
      </c>
      <c r="AY9" s="60"/>
      <c r="AZ9" s="117"/>
      <c r="BB9" s="115"/>
      <c r="BC9" s="115"/>
      <c r="BD9" s="115"/>
      <c r="BE9" s="115"/>
      <c r="BF9" s="60"/>
      <c r="BG9" s="3">
        <f t="shared" si="10"/>
        <v>0</v>
      </c>
      <c r="BH9" s="3" t="str">
        <f t="shared" si="7"/>
        <v/>
      </c>
      <c r="BI9" s="3" t="str">
        <f t="shared" si="8"/>
        <v/>
      </c>
      <c r="BJ9" s="60"/>
      <c r="BK9" s="60"/>
      <c r="BL9" s="60"/>
      <c r="BM9" s="60"/>
    </row>
    <row r="10" spans="1:65">
      <c r="B10" s="165" t="e">
        <f>#REF!</f>
        <v>#REF!</v>
      </c>
      <c r="C10" s="15"/>
      <c r="D10" s="15"/>
      <c r="E10" s="270"/>
      <c r="F10" s="271"/>
      <c r="G10" s="272"/>
      <c r="H10" s="48">
        <f t="shared" si="9"/>
        <v>0</v>
      </c>
      <c r="I10" s="278"/>
      <c r="J10" s="279"/>
      <c r="K10" s="18" t="e">
        <f>#REF!</f>
        <v>#REF!</v>
      </c>
      <c r="L10" s="189" t="e">
        <f>#REF!</f>
        <v>#REF!</v>
      </c>
      <c r="M10" s="187" t="e">
        <f>#REF!</f>
        <v>#REF!</v>
      </c>
      <c r="N10" s="192"/>
      <c r="O10" s="240"/>
      <c r="P10" s="93" t="str">
        <f t="shared" si="1"/>
        <v/>
      </c>
      <c r="Q10" s="200"/>
      <c r="R10" s="196">
        <v>0</v>
      </c>
      <c r="S10" s="204">
        <v>2</v>
      </c>
      <c r="T10" s="240"/>
      <c r="U10" s="93" t="str">
        <f t="shared" si="2"/>
        <v/>
      </c>
      <c r="V10" s="200"/>
      <c r="W10" s="196">
        <v>0</v>
      </c>
      <c r="X10" s="204">
        <v>2</v>
      </c>
      <c r="Y10" s="207"/>
      <c r="Z10" s="6" t="str">
        <f>IF(Y10="","",IF(I10=1,VLOOKUP(Y10,#REF!,2,FALSE),IF(I10=2,VLOOKUP(Y10,#REF!,2,FALSE))))</f>
        <v/>
      </c>
      <c r="AA10" s="12"/>
      <c r="AB10" s="196">
        <v>0</v>
      </c>
      <c r="AC10" s="166">
        <v>2</v>
      </c>
      <c r="AD10" s="169"/>
      <c r="AE10" s="6" t="str">
        <f>IF(AD10="","",IF(I10=1,VLOOKUP(AD10,#REF!,2,FALSE),IF(I10=2,VLOOKUP(AD10,#REF!,2,FALSE))))</f>
        <v/>
      </c>
      <c r="AF10" s="168"/>
      <c r="AG10" s="166">
        <v>0</v>
      </c>
      <c r="AH10" s="166">
        <v>2</v>
      </c>
      <c r="AI10" s="167"/>
      <c r="AJ10" s="148" t="str">
        <f>IF(AI10="","",IF(I10=1,VLOOKUP(AI10,#REF!,2,FALSE),IF(I10=2,VLOOKUP(AI10,#REF!,2,FALSE))))</f>
        <v/>
      </c>
      <c r="AK10" s="24"/>
      <c r="AL10" s="154">
        <v>0</v>
      </c>
      <c r="AM10" s="154">
        <v>2</v>
      </c>
      <c r="AN10" s="5"/>
      <c r="AO10" s="5"/>
      <c r="AP10" s="3"/>
      <c r="AQ10" s="115">
        <v>1500</v>
      </c>
      <c r="AR10" s="38" t="str">
        <f t="shared" si="3"/>
        <v/>
      </c>
      <c r="AS10" s="117">
        <f t="shared" si="4"/>
        <v>0</v>
      </c>
      <c r="AT10" s="117">
        <f t="shared" si="5"/>
        <v>0</v>
      </c>
      <c r="AU10" s="38" t="str">
        <f t="shared" si="6"/>
        <v/>
      </c>
      <c r="AV10" s="236" t="s">
        <v>294</v>
      </c>
      <c r="AW10" s="45">
        <f>COUNTIF($P$7:$P$116,3)+COUNTIF($U$7:$U$116,3)</f>
        <v>0</v>
      </c>
      <c r="AX10" s="231">
        <v>3</v>
      </c>
      <c r="AY10" s="60"/>
      <c r="AZ10" s="117"/>
      <c r="BB10" s="115"/>
      <c r="BC10" s="115"/>
      <c r="BD10" s="115"/>
      <c r="BE10" s="115"/>
      <c r="BF10" s="60"/>
      <c r="BG10" s="3">
        <f t="shared" si="10"/>
        <v>0</v>
      </c>
      <c r="BH10" s="3" t="str">
        <f t="shared" si="7"/>
        <v/>
      </c>
      <c r="BI10" s="3" t="str">
        <f t="shared" si="8"/>
        <v/>
      </c>
      <c r="BJ10" s="60"/>
      <c r="BK10" s="60"/>
      <c r="BL10" s="60"/>
      <c r="BM10" s="60"/>
    </row>
    <row r="11" spans="1:65">
      <c r="B11" s="165" t="e">
        <f>#REF!</f>
        <v>#REF!</v>
      </c>
      <c r="C11" s="15"/>
      <c r="D11" s="15"/>
      <c r="E11" s="270"/>
      <c r="F11" s="271"/>
      <c r="G11" s="272"/>
      <c r="H11" s="48">
        <f t="shared" si="9"/>
        <v>0</v>
      </c>
      <c r="I11" s="278"/>
      <c r="J11" s="279"/>
      <c r="K11" s="18" t="e">
        <f>#REF!</f>
        <v>#REF!</v>
      </c>
      <c r="L11" s="189" t="e">
        <f>#REF!</f>
        <v>#REF!</v>
      </c>
      <c r="M11" s="187" t="e">
        <f>#REF!</f>
        <v>#REF!</v>
      </c>
      <c r="N11" s="192"/>
      <c r="O11" s="240"/>
      <c r="P11" s="93" t="str">
        <f t="shared" si="1"/>
        <v/>
      </c>
      <c r="Q11" s="200"/>
      <c r="R11" s="196">
        <v>0</v>
      </c>
      <c r="S11" s="204">
        <v>2</v>
      </c>
      <c r="T11" s="240"/>
      <c r="U11" s="93" t="str">
        <f t="shared" si="2"/>
        <v/>
      </c>
      <c r="V11" s="200"/>
      <c r="W11" s="196">
        <v>0</v>
      </c>
      <c r="X11" s="204">
        <v>2</v>
      </c>
      <c r="Y11" s="207"/>
      <c r="Z11" s="6" t="str">
        <f>IF(Y11="","",IF(I11=1,VLOOKUP(Y11,#REF!,2,FALSE),IF(I11=2,VLOOKUP(Y11,#REF!,2,FALSE))))</f>
        <v/>
      </c>
      <c r="AA11" s="12"/>
      <c r="AB11" s="196">
        <v>0</v>
      </c>
      <c r="AC11" s="166">
        <v>2</v>
      </c>
      <c r="AD11" s="169"/>
      <c r="AE11" s="6" t="str">
        <f>IF(AD11="","",IF(I11=1,VLOOKUP(AD11,#REF!,2,FALSE),IF(I11=2,VLOOKUP(AD11,#REF!,2,FALSE))))</f>
        <v/>
      </c>
      <c r="AF11" s="168"/>
      <c r="AG11" s="166">
        <v>0</v>
      </c>
      <c r="AH11" s="166">
        <v>2</v>
      </c>
      <c r="AI11" s="167"/>
      <c r="AJ11" s="148" t="str">
        <f>IF(AI11="","",IF(I11=1,VLOOKUP(AI11,#REF!,2,FALSE),IF(I11=2,VLOOKUP(AI11,#REF!,2,FALSE))))</f>
        <v/>
      </c>
      <c r="AK11" s="24"/>
      <c r="AL11" s="154">
        <v>0</v>
      </c>
      <c r="AM11" s="154">
        <v>2</v>
      </c>
      <c r="AN11" s="5"/>
      <c r="AO11" s="5"/>
      <c r="AP11" s="3"/>
      <c r="AQ11" s="115">
        <v>5000</v>
      </c>
      <c r="AR11" s="38" t="str">
        <f t="shared" si="3"/>
        <v/>
      </c>
      <c r="AS11" s="117">
        <f t="shared" si="4"/>
        <v>0</v>
      </c>
      <c r="AT11" s="117">
        <f t="shared" si="5"/>
        <v>0</v>
      </c>
      <c r="AU11" s="38" t="str">
        <f t="shared" si="6"/>
        <v/>
      </c>
      <c r="AV11" s="236" t="s">
        <v>267</v>
      </c>
      <c r="AW11" s="45">
        <f>COUNTIF($P$7:$P$116,4)+COUNTIF($U$7:$U$116,4)</f>
        <v>0</v>
      </c>
      <c r="AX11" s="232">
        <v>4</v>
      </c>
      <c r="AY11" s="87"/>
      <c r="BB11" s="116"/>
      <c r="BC11" s="116"/>
      <c r="BD11" s="116"/>
      <c r="BE11" s="116"/>
      <c r="BF11" s="60"/>
      <c r="BG11" s="3">
        <f t="shared" si="10"/>
        <v>0</v>
      </c>
      <c r="BH11" s="3" t="str">
        <f t="shared" si="7"/>
        <v/>
      </c>
      <c r="BI11" s="3" t="str">
        <f t="shared" si="8"/>
        <v/>
      </c>
      <c r="BJ11" s="60"/>
      <c r="BK11" s="60"/>
      <c r="BL11" s="60"/>
      <c r="BM11" s="60"/>
    </row>
    <row r="12" spans="1:65">
      <c r="B12" s="165" t="e">
        <f>#REF!</f>
        <v>#REF!</v>
      </c>
      <c r="C12" s="15"/>
      <c r="D12" s="15"/>
      <c r="E12" s="270"/>
      <c r="F12" s="271"/>
      <c r="G12" s="272"/>
      <c r="H12" s="48">
        <f t="shared" si="9"/>
        <v>0</v>
      </c>
      <c r="I12" s="278"/>
      <c r="J12" s="279"/>
      <c r="K12" s="18" t="e">
        <f>#REF!</f>
        <v>#REF!</v>
      </c>
      <c r="L12" s="189" t="e">
        <f>#REF!</f>
        <v>#REF!</v>
      </c>
      <c r="M12" s="187" t="e">
        <f>#REF!</f>
        <v>#REF!</v>
      </c>
      <c r="N12" s="192"/>
      <c r="O12" s="240"/>
      <c r="P12" s="93" t="str">
        <f t="shared" si="1"/>
        <v/>
      </c>
      <c r="Q12" s="200"/>
      <c r="R12" s="196">
        <v>0</v>
      </c>
      <c r="S12" s="204">
        <v>2</v>
      </c>
      <c r="T12" s="240"/>
      <c r="U12" s="93" t="str">
        <f t="shared" si="2"/>
        <v/>
      </c>
      <c r="V12" s="200"/>
      <c r="W12" s="196">
        <v>0</v>
      </c>
      <c r="X12" s="204">
        <v>2</v>
      </c>
      <c r="Y12" s="207"/>
      <c r="Z12" s="6" t="str">
        <f>IF(Y12="","",IF(I12=1,VLOOKUP(Y12,#REF!,2,FALSE),IF(I12=2,VLOOKUP(Y12,#REF!,2,FALSE))))</f>
        <v/>
      </c>
      <c r="AA12" s="12"/>
      <c r="AB12" s="196">
        <v>0</v>
      </c>
      <c r="AC12" s="166">
        <v>2</v>
      </c>
      <c r="AD12" s="169"/>
      <c r="AE12" s="6" t="str">
        <f>IF(AD12="","",IF(I12=1,VLOOKUP(AD12,#REF!,2,FALSE),IF(I12=2,VLOOKUP(AD12,#REF!,2,FALSE))))</f>
        <v/>
      </c>
      <c r="AF12" s="168"/>
      <c r="AG12" s="166">
        <v>0</v>
      </c>
      <c r="AH12" s="166">
        <v>2</v>
      </c>
      <c r="AI12" s="167"/>
      <c r="AJ12" s="148" t="str">
        <f>IF(AI12="","",IF(I12=1,VLOOKUP(AI12,#REF!,2,FALSE),IF(I12=2,VLOOKUP(AI12,#REF!,2,FALSE))))</f>
        <v/>
      </c>
      <c r="AK12" s="24"/>
      <c r="AL12" s="154">
        <v>0</v>
      </c>
      <c r="AM12" s="154">
        <v>2</v>
      </c>
      <c r="AN12" s="5"/>
      <c r="AO12" s="5"/>
      <c r="AP12" s="3"/>
      <c r="AQ12" s="115">
        <v>10000</v>
      </c>
      <c r="AR12" s="38" t="str">
        <f t="shared" si="3"/>
        <v/>
      </c>
      <c r="AS12" s="117">
        <f t="shared" si="4"/>
        <v>0</v>
      </c>
      <c r="AT12" s="117">
        <f t="shared" si="5"/>
        <v>0</v>
      </c>
      <c r="AU12" s="38" t="str">
        <f t="shared" si="6"/>
        <v/>
      </c>
      <c r="AV12" s="236" t="s">
        <v>268</v>
      </c>
      <c r="AW12" s="45">
        <f>COUNTIF($P$7:$P$116,5)+COUNTIF($U$7:$U$116,5)</f>
        <v>0</v>
      </c>
      <c r="AX12" s="232">
        <v>5</v>
      </c>
      <c r="AY12" s="87"/>
      <c r="BB12" s="115"/>
      <c r="BC12" s="115"/>
      <c r="BD12" s="115"/>
      <c r="BE12" s="115"/>
      <c r="BF12" s="60"/>
      <c r="BG12" s="3">
        <f t="shared" si="10"/>
        <v>0</v>
      </c>
      <c r="BH12" s="3" t="str">
        <f t="shared" si="7"/>
        <v/>
      </c>
      <c r="BI12" s="3" t="str">
        <f t="shared" si="8"/>
        <v/>
      </c>
      <c r="BJ12" s="60"/>
      <c r="BK12" s="60"/>
      <c r="BL12" s="60"/>
      <c r="BM12" s="60"/>
    </row>
    <row r="13" spans="1:65">
      <c r="B13" s="165" t="e">
        <f>#REF!</f>
        <v>#REF!</v>
      </c>
      <c r="C13" s="15"/>
      <c r="D13" s="15"/>
      <c r="E13" s="270"/>
      <c r="F13" s="271"/>
      <c r="G13" s="272"/>
      <c r="H13" s="48">
        <f t="shared" si="9"/>
        <v>0</v>
      </c>
      <c r="I13" s="278"/>
      <c r="J13" s="279"/>
      <c r="K13" s="18" t="e">
        <f>#REF!</f>
        <v>#REF!</v>
      </c>
      <c r="L13" s="189" t="e">
        <f>#REF!</f>
        <v>#REF!</v>
      </c>
      <c r="M13" s="187" t="e">
        <f>#REF!</f>
        <v>#REF!</v>
      </c>
      <c r="N13" s="192"/>
      <c r="O13" s="240"/>
      <c r="P13" s="93" t="str">
        <f t="shared" si="1"/>
        <v/>
      </c>
      <c r="Q13" s="200"/>
      <c r="R13" s="196">
        <v>0</v>
      </c>
      <c r="S13" s="204">
        <v>2</v>
      </c>
      <c r="T13" s="240"/>
      <c r="U13" s="93" t="str">
        <f t="shared" si="2"/>
        <v/>
      </c>
      <c r="V13" s="200"/>
      <c r="W13" s="196">
        <v>0</v>
      </c>
      <c r="X13" s="204">
        <v>2</v>
      </c>
      <c r="Y13" s="207"/>
      <c r="Z13" s="6" t="str">
        <f>IF(Y13="","",IF(I13=1,VLOOKUP(Y13,#REF!,2,FALSE),IF(I13=2,VLOOKUP(Y13,#REF!,2,FALSE))))</f>
        <v/>
      </c>
      <c r="AA13" s="12"/>
      <c r="AB13" s="196">
        <v>0</v>
      </c>
      <c r="AC13" s="166">
        <v>2</v>
      </c>
      <c r="AD13" s="169"/>
      <c r="AE13" s="6" t="str">
        <f>IF(AD13="","",IF(I13=1,VLOOKUP(AD13,#REF!,2,FALSE),IF(I13=2,VLOOKUP(AD13,#REF!,2,FALSE))))</f>
        <v/>
      </c>
      <c r="AF13" s="168"/>
      <c r="AG13" s="166">
        <v>0</v>
      </c>
      <c r="AH13" s="166">
        <v>2</v>
      </c>
      <c r="AI13" s="167"/>
      <c r="AJ13" s="148" t="str">
        <f>IF(AI13="","",IF(I13=1,VLOOKUP(AI13,#REF!,2,FALSE),IF(I13=2,VLOOKUP(AI13,#REF!,2,FALSE))))</f>
        <v/>
      </c>
      <c r="AK13" s="24"/>
      <c r="AL13" s="154">
        <v>0</v>
      </c>
      <c r="AM13" s="154">
        <v>2</v>
      </c>
      <c r="AN13" s="5"/>
      <c r="AO13" s="5"/>
      <c r="AP13" s="3"/>
      <c r="AQ13" s="115" t="s">
        <v>204</v>
      </c>
      <c r="AR13" s="38" t="str">
        <f t="shared" si="3"/>
        <v/>
      </c>
      <c r="AS13" s="117">
        <f t="shared" si="4"/>
        <v>0</v>
      </c>
      <c r="AT13" s="117">
        <f t="shared" si="5"/>
        <v>0</v>
      </c>
      <c r="AU13" s="38" t="str">
        <f t="shared" si="6"/>
        <v/>
      </c>
      <c r="AV13" s="236" t="s">
        <v>269</v>
      </c>
      <c r="AW13" s="45">
        <f>COUNTIF($P$7:$P$116,6)+COUNTIF($U$7:$U$116,6)</f>
        <v>0</v>
      </c>
      <c r="AX13" s="231">
        <v>6</v>
      </c>
      <c r="AY13" s="60"/>
      <c r="BB13" s="115"/>
      <c r="BC13" s="115"/>
      <c r="BD13" s="115"/>
      <c r="BE13" s="115"/>
      <c r="BF13" s="60"/>
      <c r="BG13" s="3">
        <f t="shared" si="10"/>
        <v>0</v>
      </c>
      <c r="BH13" s="3" t="str">
        <f t="shared" si="7"/>
        <v/>
      </c>
      <c r="BI13" s="3" t="str">
        <f t="shared" si="8"/>
        <v/>
      </c>
      <c r="BJ13" s="60"/>
      <c r="BK13" s="60"/>
      <c r="BL13" s="60"/>
      <c r="BM13" s="60"/>
    </row>
    <row r="14" spans="1:65">
      <c r="B14" s="165" t="e">
        <f>#REF!</f>
        <v>#REF!</v>
      </c>
      <c r="C14" s="15"/>
      <c r="D14" s="15"/>
      <c r="E14" s="270"/>
      <c r="F14" s="271"/>
      <c r="G14" s="272"/>
      <c r="H14" s="48">
        <f t="shared" si="9"/>
        <v>0</v>
      </c>
      <c r="I14" s="278"/>
      <c r="J14" s="279"/>
      <c r="K14" s="18" t="e">
        <f>#REF!</f>
        <v>#REF!</v>
      </c>
      <c r="L14" s="189" t="e">
        <f>#REF!</f>
        <v>#REF!</v>
      </c>
      <c r="M14" s="187" t="e">
        <f>#REF!</f>
        <v>#REF!</v>
      </c>
      <c r="N14" s="192"/>
      <c r="O14" s="240"/>
      <c r="P14" s="93" t="str">
        <f t="shared" si="1"/>
        <v/>
      </c>
      <c r="Q14" s="200"/>
      <c r="R14" s="196">
        <v>0</v>
      </c>
      <c r="S14" s="204">
        <v>2</v>
      </c>
      <c r="T14" s="240"/>
      <c r="U14" s="93" t="str">
        <f t="shared" si="2"/>
        <v/>
      </c>
      <c r="V14" s="200"/>
      <c r="W14" s="196">
        <v>0</v>
      </c>
      <c r="X14" s="204">
        <v>2</v>
      </c>
      <c r="Y14" s="207"/>
      <c r="Z14" s="6" t="str">
        <f>IF(Y14="","",IF(I14=1,VLOOKUP(Y14,#REF!,2,FALSE),IF(I14=2,VLOOKUP(Y14,#REF!,2,FALSE))))</f>
        <v/>
      </c>
      <c r="AA14" s="12"/>
      <c r="AB14" s="196">
        <v>0</v>
      </c>
      <c r="AC14" s="166">
        <v>2</v>
      </c>
      <c r="AD14" s="169"/>
      <c r="AE14" s="6" t="str">
        <f>IF(AD14="","",IF(I14=1,VLOOKUP(AD14,#REF!,2,FALSE),IF(I14=2,VLOOKUP(AD14,#REF!,2,FALSE))))</f>
        <v/>
      </c>
      <c r="AF14" s="168"/>
      <c r="AG14" s="166">
        <v>0</v>
      </c>
      <c r="AH14" s="166">
        <v>2</v>
      </c>
      <c r="AI14" s="167"/>
      <c r="AJ14" s="148" t="str">
        <f>IF(AI14="","",IF(I14=1,VLOOKUP(AI14,#REF!,2,FALSE),IF(I14=2,VLOOKUP(AI14,#REF!,2,FALSE))))</f>
        <v/>
      </c>
      <c r="AK14" s="24"/>
      <c r="AL14" s="154">
        <v>0</v>
      </c>
      <c r="AM14" s="154">
        <v>2</v>
      </c>
      <c r="AN14" s="5"/>
      <c r="AO14" s="5"/>
      <c r="AP14" s="3"/>
      <c r="AQ14" s="116" t="s">
        <v>205</v>
      </c>
      <c r="AR14" s="38" t="str">
        <f t="shared" si="3"/>
        <v/>
      </c>
      <c r="AS14" s="117">
        <f t="shared" si="4"/>
        <v>0</v>
      </c>
      <c r="AT14" s="117">
        <f t="shared" si="5"/>
        <v>0</v>
      </c>
      <c r="AU14" s="38" t="str">
        <f t="shared" si="6"/>
        <v/>
      </c>
      <c r="AV14" s="236" t="s">
        <v>270</v>
      </c>
      <c r="AW14" s="45">
        <f>COUNTIF($P$7:$P$116,7)+COUNTIF($U$7:$U$116,7)</f>
        <v>0</v>
      </c>
      <c r="AX14" s="231">
        <v>7</v>
      </c>
      <c r="AY14" s="60"/>
      <c r="AZ14" s="117"/>
      <c r="BA14" s="117"/>
      <c r="BB14" s="116"/>
      <c r="BC14" s="115"/>
      <c r="BD14" s="116"/>
      <c r="BE14" s="115"/>
      <c r="BF14" s="60"/>
      <c r="BG14" s="3">
        <f t="shared" si="10"/>
        <v>0</v>
      </c>
      <c r="BH14" s="3" t="str">
        <f t="shared" si="7"/>
        <v/>
      </c>
      <c r="BI14" s="3" t="str">
        <f t="shared" si="8"/>
        <v/>
      </c>
      <c r="BJ14" s="60"/>
      <c r="BK14" s="60"/>
      <c r="BL14" s="60"/>
      <c r="BM14" s="60"/>
    </row>
    <row r="15" spans="1:65">
      <c r="B15" s="165" t="e">
        <f>#REF!</f>
        <v>#REF!</v>
      </c>
      <c r="C15" s="15"/>
      <c r="D15" s="15"/>
      <c r="E15" s="270"/>
      <c r="F15" s="271"/>
      <c r="G15" s="272"/>
      <c r="H15" s="48">
        <f t="shared" si="9"/>
        <v>0</v>
      </c>
      <c r="I15" s="278"/>
      <c r="J15" s="279"/>
      <c r="K15" s="18" t="e">
        <f>#REF!</f>
        <v>#REF!</v>
      </c>
      <c r="L15" s="189" t="e">
        <f>#REF!</f>
        <v>#REF!</v>
      </c>
      <c r="M15" s="187" t="e">
        <f>#REF!</f>
        <v>#REF!</v>
      </c>
      <c r="N15" s="192"/>
      <c r="O15" s="240"/>
      <c r="P15" s="93" t="str">
        <f t="shared" si="1"/>
        <v/>
      </c>
      <c r="Q15" s="200"/>
      <c r="R15" s="196">
        <v>0</v>
      </c>
      <c r="S15" s="204">
        <v>2</v>
      </c>
      <c r="T15" s="240"/>
      <c r="U15" s="93" t="str">
        <f t="shared" si="2"/>
        <v/>
      </c>
      <c r="V15" s="200"/>
      <c r="W15" s="196">
        <v>0</v>
      </c>
      <c r="X15" s="204">
        <v>2</v>
      </c>
      <c r="Y15" s="207"/>
      <c r="Z15" s="6" t="str">
        <f>IF(Y15="","",IF(I15=1,VLOOKUP(Y15,#REF!,2,FALSE),IF(I15=2,VLOOKUP(Y15,#REF!,2,FALSE))))</f>
        <v/>
      </c>
      <c r="AA15" s="12"/>
      <c r="AB15" s="196">
        <v>0</v>
      </c>
      <c r="AC15" s="166">
        <v>2</v>
      </c>
      <c r="AD15" s="169"/>
      <c r="AE15" s="6" t="str">
        <f>IF(AD15="","",IF(I15=1,VLOOKUP(AD15,#REF!,2,FALSE),IF(I15=2,VLOOKUP(AD15,#REF!,2,FALSE))))</f>
        <v/>
      </c>
      <c r="AF15" s="168"/>
      <c r="AG15" s="166">
        <v>0</v>
      </c>
      <c r="AH15" s="166">
        <v>2</v>
      </c>
      <c r="AI15" s="167"/>
      <c r="AJ15" s="148" t="str">
        <f>IF(AI15="","",IF(I15=1,VLOOKUP(AI15,#REF!,2,FALSE),IF(I15=2,VLOOKUP(AI15,#REF!,2,FALSE))))</f>
        <v/>
      </c>
      <c r="AK15" s="24"/>
      <c r="AL15" s="154">
        <v>0</v>
      </c>
      <c r="AM15" s="154">
        <v>2</v>
      </c>
      <c r="AN15" s="5"/>
      <c r="AO15" s="5"/>
      <c r="AP15" s="3"/>
      <c r="AQ15" s="116" t="s">
        <v>206</v>
      </c>
      <c r="AR15" s="38" t="str">
        <f t="shared" si="3"/>
        <v/>
      </c>
      <c r="AS15" s="117">
        <f t="shared" si="4"/>
        <v>0</v>
      </c>
      <c r="AT15" s="117">
        <f t="shared" si="5"/>
        <v>0</v>
      </c>
      <c r="AU15" s="38" t="str">
        <f t="shared" si="6"/>
        <v/>
      </c>
      <c r="AV15" s="236" t="s">
        <v>279</v>
      </c>
      <c r="AW15" s="45">
        <f>COUNTIF($P$7:$P$116,8)+COUNTIF($U$7:$U$116,8)</f>
        <v>0</v>
      </c>
      <c r="AX15" s="231">
        <v>8</v>
      </c>
      <c r="AY15" s="60"/>
      <c r="AZ15" s="117"/>
      <c r="BA15" s="117"/>
      <c r="BB15" s="116"/>
      <c r="BC15" s="116"/>
      <c r="BD15" s="116"/>
      <c r="BE15" s="116"/>
      <c r="BF15" s="60"/>
      <c r="BG15" s="3">
        <f t="shared" si="10"/>
        <v>0</v>
      </c>
      <c r="BH15" s="3" t="str">
        <f t="shared" si="7"/>
        <v/>
      </c>
      <c r="BI15" s="3" t="str">
        <f t="shared" si="8"/>
        <v/>
      </c>
      <c r="BJ15" s="60"/>
      <c r="BK15" s="60"/>
      <c r="BL15" s="60"/>
      <c r="BM15" s="60"/>
    </row>
    <row r="16" spans="1:65">
      <c r="B16" s="165" t="e">
        <f>#REF!</f>
        <v>#REF!</v>
      </c>
      <c r="C16" s="15"/>
      <c r="D16" s="15"/>
      <c r="E16" s="270"/>
      <c r="F16" s="271"/>
      <c r="G16" s="272"/>
      <c r="H16" s="48">
        <f t="shared" si="9"/>
        <v>0</v>
      </c>
      <c r="I16" s="278"/>
      <c r="J16" s="279"/>
      <c r="K16" s="18" t="e">
        <f>#REF!</f>
        <v>#REF!</v>
      </c>
      <c r="L16" s="189" t="e">
        <f>#REF!</f>
        <v>#REF!</v>
      </c>
      <c r="M16" s="187" t="e">
        <f>#REF!</f>
        <v>#REF!</v>
      </c>
      <c r="N16" s="192"/>
      <c r="O16" s="240"/>
      <c r="P16" s="93" t="str">
        <f t="shared" si="1"/>
        <v/>
      </c>
      <c r="Q16" s="200"/>
      <c r="R16" s="196">
        <v>0</v>
      </c>
      <c r="S16" s="204">
        <v>2</v>
      </c>
      <c r="T16" s="240"/>
      <c r="U16" s="93" t="str">
        <f t="shared" si="2"/>
        <v/>
      </c>
      <c r="V16" s="200"/>
      <c r="W16" s="196">
        <v>0</v>
      </c>
      <c r="X16" s="204">
        <v>2</v>
      </c>
      <c r="Y16" s="207"/>
      <c r="Z16" s="6" t="str">
        <f>IF(Y16="","",IF(I16=1,VLOOKUP(Y16,#REF!,2,FALSE),IF(I16=2,VLOOKUP(Y16,#REF!,2,FALSE))))</f>
        <v/>
      </c>
      <c r="AA16" s="12"/>
      <c r="AB16" s="196">
        <v>0</v>
      </c>
      <c r="AC16" s="166">
        <v>2</v>
      </c>
      <c r="AD16" s="169"/>
      <c r="AE16" s="6" t="str">
        <f>IF(AD16="","",IF(I16=1,VLOOKUP(AD16,#REF!,2,FALSE),IF(I16=2,VLOOKUP(AD16,#REF!,2,FALSE))))</f>
        <v/>
      </c>
      <c r="AF16" s="168"/>
      <c r="AG16" s="166">
        <v>0</v>
      </c>
      <c r="AH16" s="166">
        <v>2</v>
      </c>
      <c r="AI16" s="167"/>
      <c r="AJ16" s="148" t="str">
        <f>IF(AI16="","",IF(I16=1,VLOOKUP(AI16,#REF!,2,FALSE),IF(I16=2,VLOOKUP(AI16,#REF!,2,FALSE))))</f>
        <v/>
      </c>
      <c r="AK16" s="24"/>
      <c r="AL16" s="154">
        <v>0</v>
      </c>
      <c r="AM16" s="154">
        <v>2</v>
      </c>
      <c r="AN16" s="5"/>
      <c r="AO16" s="5"/>
      <c r="AP16" s="3"/>
      <c r="AQ16" s="116" t="s">
        <v>207</v>
      </c>
      <c r="AR16" s="38" t="str">
        <f t="shared" si="3"/>
        <v/>
      </c>
      <c r="AS16" s="117">
        <f t="shared" si="4"/>
        <v>0</v>
      </c>
      <c r="AT16" s="117">
        <f t="shared" si="5"/>
        <v>0</v>
      </c>
      <c r="AU16" s="38" t="str">
        <f t="shared" si="6"/>
        <v/>
      </c>
      <c r="AV16" s="236" t="s">
        <v>295</v>
      </c>
      <c r="AW16" s="45">
        <f>COUNTIF($P$7:$P$116,9)+COUNTIF($U$7:$U$116,9)</f>
        <v>0</v>
      </c>
      <c r="AX16" s="231">
        <v>9</v>
      </c>
      <c r="AY16" s="60"/>
      <c r="AZ16" s="117"/>
      <c r="BA16" s="117"/>
      <c r="BB16" s="116"/>
      <c r="BC16" s="116"/>
      <c r="BD16" s="116"/>
      <c r="BE16" s="116"/>
      <c r="BF16" s="60"/>
      <c r="BG16" s="3">
        <f t="shared" si="10"/>
        <v>0</v>
      </c>
      <c r="BH16" s="3" t="str">
        <f t="shared" si="7"/>
        <v/>
      </c>
      <c r="BI16" s="3" t="str">
        <f t="shared" si="8"/>
        <v/>
      </c>
      <c r="BJ16" s="60"/>
      <c r="BK16" s="60"/>
      <c r="BL16" s="60"/>
      <c r="BM16" s="60"/>
    </row>
    <row r="17" spans="2:65">
      <c r="B17" s="165" t="e">
        <f>#REF!</f>
        <v>#REF!</v>
      </c>
      <c r="C17" s="15"/>
      <c r="D17" s="15"/>
      <c r="E17" s="270"/>
      <c r="F17" s="271"/>
      <c r="G17" s="272"/>
      <c r="H17" s="48">
        <f t="shared" si="9"/>
        <v>0</v>
      </c>
      <c r="I17" s="278"/>
      <c r="J17" s="279"/>
      <c r="K17" s="18" t="e">
        <f>#REF!</f>
        <v>#REF!</v>
      </c>
      <c r="L17" s="189" t="e">
        <f>#REF!</f>
        <v>#REF!</v>
      </c>
      <c r="M17" s="187" t="e">
        <f>#REF!</f>
        <v>#REF!</v>
      </c>
      <c r="N17" s="192"/>
      <c r="O17" s="240"/>
      <c r="P17" s="93" t="str">
        <f t="shared" si="1"/>
        <v/>
      </c>
      <c r="Q17" s="200"/>
      <c r="R17" s="196">
        <v>0</v>
      </c>
      <c r="S17" s="204">
        <v>2</v>
      </c>
      <c r="T17" s="240"/>
      <c r="U17" s="93" t="str">
        <f t="shared" si="2"/>
        <v/>
      </c>
      <c r="V17" s="200"/>
      <c r="W17" s="196">
        <v>0</v>
      </c>
      <c r="X17" s="204">
        <v>2</v>
      </c>
      <c r="Y17" s="207"/>
      <c r="Z17" s="6" t="str">
        <f>IF(Y17="","",IF(I17=1,VLOOKUP(Y17,#REF!,2,FALSE),IF(I17=2,VLOOKUP(Y17,#REF!,2,FALSE))))</f>
        <v/>
      </c>
      <c r="AA17" s="12"/>
      <c r="AB17" s="196">
        <v>0</v>
      </c>
      <c r="AC17" s="166">
        <v>2</v>
      </c>
      <c r="AD17" s="169"/>
      <c r="AE17" s="6" t="str">
        <f>IF(AD17="","",IF(I17=1,VLOOKUP(AD17,#REF!,2,FALSE),IF(I17=2,VLOOKUP(AD17,#REF!,2,FALSE))))</f>
        <v/>
      </c>
      <c r="AF17" s="168"/>
      <c r="AG17" s="166">
        <v>0</v>
      </c>
      <c r="AH17" s="166">
        <v>2</v>
      </c>
      <c r="AI17" s="167"/>
      <c r="AJ17" s="148" t="str">
        <f>IF(AI17="","",IF(I17=1,VLOOKUP(AI17,#REF!,2,FALSE),IF(I17=2,VLOOKUP(AI17,#REF!,2,FALSE))))</f>
        <v/>
      </c>
      <c r="AK17" s="24"/>
      <c r="AL17" s="154">
        <v>0</v>
      </c>
      <c r="AM17" s="154">
        <v>2</v>
      </c>
      <c r="AN17" s="5"/>
      <c r="AO17" s="5"/>
      <c r="AP17" s="3"/>
      <c r="AQ17" s="116" t="s">
        <v>208</v>
      </c>
      <c r="AR17" s="38" t="str">
        <f t="shared" si="3"/>
        <v/>
      </c>
      <c r="AS17" s="117">
        <f t="shared" si="4"/>
        <v>0</v>
      </c>
      <c r="AT17" s="117">
        <f t="shared" si="5"/>
        <v>0</v>
      </c>
      <c r="AU17" s="38" t="str">
        <f t="shared" si="6"/>
        <v/>
      </c>
      <c r="AV17" s="236" t="s">
        <v>280</v>
      </c>
      <c r="AW17" s="45">
        <f>COUNTIF($P$7:$P$116,10)+COUNTIF($U$7:$U$116,10)</f>
        <v>0</v>
      </c>
      <c r="AX17" s="231">
        <v>10</v>
      </c>
      <c r="AY17" s="60"/>
      <c r="BB17" s="116"/>
      <c r="BC17" s="116"/>
      <c r="BD17" s="116"/>
      <c r="BE17" s="116"/>
      <c r="BF17" s="60"/>
      <c r="BG17" s="3">
        <f t="shared" si="10"/>
        <v>0</v>
      </c>
      <c r="BH17" s="3" t="str">
        <f t="shared" si="7"/>
        <v/>
      </c>
      <c r="BI17" s="3" t="str">
        <f t="shared" si="8"/>
        <v/>
      </c>
      <c r="BJ17" s="60"/>
      <c r="BK17" s="60"/>
      <c r="BL17" s="60"/>
      <c r="BM17" s="60"/>
    </row>
    <row r="18" spans="2:65">
      <c r="B18" s="165" t="e">
        <f>#REF!</f>
        <v>#REF!</v>
      </c>
      <c r="C18" s="15"/>
      <c r="D18" s="15"/>
      <c r="E18" s="270"/>
      <c r="F18" s="271"/>
      <c r="G18" s="272"/>
      <c r="H18" s="48">
        <f t="shared" si="9"/>
        <v>0</v>
      </c>
      <c r="I18" s="278"/>
      <c r="J18" s="279"/>
      <c r="K18" s="18" t="e">
        <f>#REF!</f>
        <v>#REF!</v>
      </c>
      <c r="L18" s="189" t="e">
        <f>#REF!</f>
        <v>#REF!</v>
      </c>
      <c r="M18" s="187" t="e">
        <f>#REF!</f>
        <v>#REF!</v>
      </c>
      <c r="N18" s="192"/>
      <c r="O18" s="240"/>
      <c r="P18" s="93" t="str">
        <f t="shared" si="1"/>
        <v/>
      </c>
      <c r="Q18" s="200"/>
      <c r="R18" s="196">
        <v>0</v>
      </c>
      <c r="S18" s="204">
        <v>2</v>
      </c>
      <c r="T18" s="240"/>
      <c r="U18" s="93" t="str">
        <f t="shared" si="2"/>
        <v/>
      </c>
      <c r="V18" s="200"/>
      <c r="W18" s="196">
        <v>0</v>
      </c>
      <c r="X18" s="204">
        <v>2</v>
      </c>
      <c r="Y18" s="207"/>
      <c r="Z18" s="6" t="str">
        <f>IF(Y18="","",IF(I18=1,VLOOKUP(Y18,#REF!,2,FALSE),IF(I18=2,VLOOKUP(Y18,#REF!,2,FALSE))))</f>
        <v/>
      </c>
      <c r="AA18" s="12"/>
      <c r="AB18" s="196">
        <v>0</v>
      </c>
      <c r="AC18" s="166">
        <v>2</v>
      </c>
      <c r="AD18" s="169"/>
      <c r="AE18" s="6" t="str">
        <f>IF(AD18="","",IF(I18=1,VLOOKUP(AD18,#REF!,2,FALSE),IF(I18=2,VLOOKUP(AD18,#REF!,2,FALSE))))</f>
        <v/>
      </c>
      <c r="AF18" s="168"/>
      <c r="AG18" s="166">
        <v>0</v>
      </c>
      <c r="AH18" s="166">
        <v>2</v>
      </c>
      <c r="AI18" s="167"/>
      <c r="AJ18" s="148" t="str">
        <f>IF(AI18="","",IF(I18=1,VLOOKUP(AI18,#REF!,2,FALSE),IF(I18=2,VLOOKUP(AI18,#REF!,2,FALSE))))</f>
        <v/>
      </c>
      <c r="AK18" s="24"/>
      <c r="AL18" s="154">
        <v>0</v>
      </c>
      <c r="AM18" s="154">
        <v>2</v>
      </c>
      <c r="AN18" s="5"/>
      <c r="AO18" s="5"/>
      <c r="AP18" s="3"/>
      <c r="AQ18" s="116" t="s">
        <v>28</v>
      </c>
      <c r="AR18" s="38" t="str">
        <f t="shared" si="3"/>
        <v/>
      </c>
      <c r="AS18" s="117">
        <f t="shared" si="4"/>
        <v>0</v>
      </c>
      <c r="AT18" s="117">
        <f t="shared" si="5"/>
        <v>0</v>
      </c>
      <c r="AU18" s="38" t="str">
        <f t="shared" si="6"/>
        <v/>
      </c>
      <c r="AV18" s="236" t="s">
        <v>271</v>
      </c>
      <c r="AW18" s="45">
        <f>COUNTIF($P$7:$P$116,12)+COUNTIF($U$7:$U$116,12)</f>
        <v>0</v>
      </c>
      <c r="AX18" s="231">
        <v>12</v>
      </c>
      <c r="AY18" s="60"/>
      <c r="BB18" s="116"/>
      <c r="BC18" s="116"/>
      <c r="BD18" s="116"/>
      <c r="BE18" s="116"/>
      <c r="BF18" s="60"/>
      <c r="BG18" s="3">
        <f t="shared" si="10"/>
        <v>0</v>
      </c>
      <c r="BH18" s="3" t="str">
        <f t="shared" si="7"/>
        <v/>
      </c>
      <c r="BI18" s="3" t="str">
        <f t="shared" si="8"/>
        <v/>
      </c>
      <c r="BJ18" s="60"/>
      <c r="BK18" s="60"/>
      <c r="BL18" s="60"/>
      <c r="BM18" s="60"/>
    </row>
    <row r="19" spans="2:65">
      <c r="B19" s="165" t="e">
        <f>#REF!</f>
        <v>#REF!</v>
      </c>
      <c r="C19" s="15"/>
      <c r="D19" s="15"/>
      <c r="E19" s="270"/>
      <c r="F19" s="271"/>
      <c r="G19" s="272"/>
      <c r="H19" s="48">
        <f t="shared" si="9"/>
        <v>0</v>
      </c>
      <c r="I19" s="278"/>
      <c r="J19" s="279"/>
      <c r="K19" s="18" t="e">
        <f>#REF!</f>
        <v>#REF!</v>
      </c>
      <c r="L19" s="189" t="e">
        <f>#REF!</f>
        <v>#REF!</v>
      </c>
      <c r="M19" s="187" t="e">
        <f>#REF!</f>
        <v>#REF!</v>
      </c>
      <c r="N19" s="192"/>
      <c r="O19" s="240"/>
      <c r="P19" s="93" t="str">
        <f t="shared" si="1"/>
        <v/>
      </c>
      <c r="Q19" s="200"/>
      <c r="R19" s="196">
        <v>0</v>
      </c>
      <c r="S19" s="204">
        <v>2</v>
      </c>
      <c r="T19" s="240"/>
      <c r="U19" s="93" t="str">
        <f t="shared" si="2"/>
        <v/>
      </c>
      <c r="V19" s="200"/>
      <c r="W19" s="196">
        <v>0</v>
      </c>
      <c r="X19" s="204">
        <v>2</v>
      </c>
      <c r="Y19" s="207"/>
      <c r="Z19" s="6" t="str">
        <f>IF(Y19="","",IF(I19=1,VLOOKUP(Y19,#REF!,2,FALSE),IF(I19=2,VLOOKUP(Y19,#REF!,2,FALSE))))</f>
        <v/>
      </c>
      <c r="AA19" s="12"/>
      <c r="AB19" s="196">
        <v>0</v>
      </c>
      <c r="AC19" s="166">
        <v>2</v>
      </c>
      <c r="AD19" s="169"/>
      <c r="AE19" s="6" t="str">
        <f>IF(AD19="","",IF(I19=1,VLOOKUP(AD19,#REF!,2,FALSE),IF(I19=2,VLOOKUP(AD19,#REF!,2,FALSE))))</f>
        <v/>
      </c>
      <c r="AF19" s="168"/>
      <c r="AG19" s="166">
        <v>0</v>
      </c>
      <c r="AH19" s="166">
        <v>2</v>
      </c>
      <c r="AI19" s="167"/>
      <c r="AJ19" s="148" t="str">
        <f>IF(AI19="","",IF(I19=1,VLOOKUP(AI19,#REF!,2,FALSE),IF(I19=2,VLOOKUP(AI19,#REF!,2,FALSE))))</f>
        <v/>
      </c>
      <c r="AK19" s="24"/>
      <c r="AL19" s="154">
        <v>0</v>
      </c>
      <c r="AM19" s="154">
        <v>2</v>
      </c>
      <c r="AN19" s="5"/>
      <c r="AO19" s="5"/>
      <c r="AP19" s="3"/>
      <c r="AQ19" s="116" t="s">
        <v>150</v>
      </c>
      <c r="AR19" s="38" t="str">
        <f t="shared" si="3"/>
        <v/>
      </c>
      <c r="AS19" s="117">
        <f t="shared" si="4"/>
        <v>0</v>
      </c>
      <c r="AT19" s="117">
        <f t="shared" si="5"/>
        <v>0</v>
      </c>
      <c r="AU19" s="38" t="str">
        <f t="shared" si="6"/>
        <v/>
      </c>
      <c r="AV19" s="236" t="s">
        <v>217</v>
      </c>
      <c r="AW19" s="45">
        <f>COUNTIF($P$7:$P$116,15)+COUNTIF($U$7:$U$116,15)</f>
        <v>0</v>
      </c>
      <c r="AX19" s="231">
        <v>15</v>
      </c>
      <c r="AY19" s="60"/>
      <c r="BB19" s="116"/>
      <c r="BC19" s="116"/>
      <c r="BD19" s="116"/>
      <c r="BE19" s="116"/>
      <c r="BF19" s="60"/>
      <c r="BG19" s="3">
        <f t="shared" si="10"/>
        <v>0</v>
      </c>
      <c r="BH19" s="3" t="str">
        <f t="shared" si="7"/>
        <v/>
      </c>
      <c r="BI19" s="3" t="str">
        <f t="shared" si="8"/>
        <v/>
      </c>
      <c r="BJ19" s="60"/>
      <c r="BK19" s="60"/>
      <c r="BL19" s="60"/>
      <c r="BM19" s="60"/>
    </row>
    <row r="20" spans="2:65">
      <c r="B20" s="165" t="e">
        <f>#REF!</f>
        <v>#REF!</v>
      </c>
      <c r="C20" s="15"/>
      <c r="D20" s="15"/>
      <c r="E20" s="270"/>
      <c r="F20" s="271"/>
      <c r="G20" s="272"/>
      <c r="H20" s="48">
        <f t="shared" si="9"/>
        <v>0</v>
      </c>
      <c r="I20" s="278"/>
      <c r="J20" s="279"/>
      <c r="K20" s="18" t="e">
        <f>#REF!</f>
        <v>#REF!</v>
      </c>
      <c r="L20" s="189" t="e">
        <f>#REF!</f>
        <v>#REF!</v>
      </c>
      <c r="M20" s="187" t="e">
        <f>#REF!</f>
        <v>#REF!</v>
      </c>
      <c r="N20" s="192"/>
      <c r="O20" s="240"/>
      <c r="P20" s="93" t="str">
        <f t="shared" si="1"/>
        <v/>
      </c>
      <c r="Q20" s="200"/>
      <c r="R20" s="196">
        <v>0</v>
      </c>
      <c r="S20" s="204">
        <v>2</v>
      </c>
      <c r="T20" s="240"/>
      <c r="U20" s="93" t="str">
        <f t="shared" si="2"/>
        <v/>
      </c>
      <c r="V20" s="200"/>
      <c r="W20" s="196">
        <v>0</v>
      </c>
      <c r="X20" s="204">
        <v>2</v>
      </c>
      <c r="Y20" s="207"/>
      <c r="Z20" s="6" t="str">
        <f>IF(Y20="","",IF(I20=1,VLOOKUP(Y20,#REF!,2,FALSE),IF(I20=2,VLOOKUP(Y20,#REF!,2,FALSE))))</f>
        <v/>
      </c>
      <c r="AA20" s="12"/>
      <c r="AB20" s="196">
        <v>0</v>
      </c>
      <c r="AC20" s="166">
        <v>2</v>
      </c>
      <c r="AD20" s="169"/>
      <c r="AE20" s="6" t="str">
        <f>IF(AD20="","",IF(I20=1,VLOOKUP(AD20,#REF!,2,FALSE),IF(I20=2,VLOOKUP(AD20,#REF!,2,FALSE))))</f>
        <v/>
      </c>
      <c r="AF20" s="168"/>
      <c r="AG20" s="166">
        <v>0</v>
      </c>
      <c r="AH20" s="166">
        <v>2</v>
      </c>
      <c r="AI20" s="167"/>
      <c r="AJ20" s="148" t="str">
        <f>IF(AI20="","",IF(I20=1,VLOOKUP(AI20,#REF!,2,FALSE),IF(I20=2,VLOOKUP(AI20,#REF!,2,FALSE))))</f>
        <v/>
      </c>
      <c r="AK20" s="24"/>
      <c r="AL20" s="154">
        <v>0</v>
      </c>
      <c r="AM20" s="154">
        <v>2</v>
      </c>
      <c r="AN20" s="5"/>
      <c r="AO20" s="5"/>
      <c r="AP20" s="3"/>
      <c r="AQ20" s="116" t="s">
        <v>149</v>
      </c>
      <c r="AR20" s="38" t="str">
        <f t="shared" si="3"/>
        <v/>
      </c>
      <c r="AS20" s="117">
        <f t="shared" si="4"/>
        <v>0</v>
      </c>
      <c r="AT20" s="117">
        <f t="shared" si="5"/>
        <v>0</v>
      </c>
      <c r="AU20" s="38" t="str">
        <f t="shared" si="6"/>
        <v/>
      </c>
      <c r="AV20" s="236" t="s">
        <v>218</v>
      </c>
      <c r="AW20" s="45">
        <f>COUNTIF($P$7:$P$116,16)+COUNTIF($U$7:$U$116,16)</f>
        <v>0</v>
      </c>
      <c r="AX20" s="231">
        <v>16</v>
      </c>
      <c r="AY20" s="60"/>
      <c r="BB20" s="116"/>
      <c r="BC20" s="116"/>
      <c r="BD20" s="116"/>
      <c r="BE20" s="116"/>
      <c r="BF20" s="60"/>
      <c r="BG20" s="3">
        <f t="shared" si="10"/>
        <v>0</v>
      </c>
      <c r="BH20" s="3" t="str">
        <f t="shared" si="7"/>
        <v/>
      </c>
      <c r="BI20" s="3" t="str">
        <f t="shared" si="8"/>
        <v/>
      </c>
      <c r="BJ20" s="60"/>
      <c r="BK20" s="60"/>
      <c r="BL20" s="60"/>
      <c r="BM20" s="60"/>
    </row>
    <row r="21" spans="2:65">
      <c r="B21" s="165" t="e">
        <f>#REF!</f>
        <v>#REF!</v>
      </c>
      <c r="C21" s="15"/>
      <c r="D21" s="15"/>
      <c r="E21" s="270"/>
      <c r="F21" s="271"/>
      <c r="G21" s="272"/>
      <c r="H21" s="48">
        <f t="shared" si="9"/>
        <v>0</v>
      </c>
      <c r="I21" s="278"/>
      <c r="J21" s="279"/>
      <c r="K21" s="18" t="e">
        <f>#REF!</f>
        <v>#REF!</v>
      </c>
      <c r="L21" s="189" t="e">
        <f>#REF!</f>
        <v>#REF!</v>
      </c>
      <c r="M21" s="187" t="e">
        <f>#REF!</f>
        <v>#REF!</v>
      </c>
      <c r="N21" s="192"/>
      <c r="O21" s="240"/>
      <c r="P21" s="93" t="str">
        <f t="shared" si="1"/>
        <v/>
      </c>
      <c r="Q21" s="200"/>
      <c r="R21" s="196">
        <v>0</v>
      </c>
      <c r="S21" s="204">
        <v>2</v>
      </c>
      <c r="T21" s="240"/>
      <c r="U21" s="93" t="str">
        <f t="shared" si="2"/>
        <v/>
      </c>
      <c r="V21" s="200"/>
      <c r="W21" s="196">
        <v>0</v>
      </c>
      <c r="X21" s="204">
        <v>2</v>
      </c>
      <c r="Y21" s="207"/>
      <c r="Z21" s="6" t="str">
        <f>IF(Y21="","",IF(I21=1,VLOOKUP(Y21,#REF!,2,FALSE),IF(I21=2,VLOOKUP(Y21,#REF!,2,FALSE))))</f>
        <v/>
      </c>
      <c r="AA21" s="12"/>
      <c r="AB21" s="196">
        <v>0</v>
      </c>
      <c r="AC21" s="166">
        <v>2</v>
      </c>
      <c r="AD21" s="169"/>
      <c r="AE21" s="6" t="str">
        <f>IF(AD21="","",IF(I21=1,VLOOKUP(AD21,#REF!,2,FALSE),IF(I21=2,VLOOKUP(AD21,#REF!,2,FALSE))))</f>
        <v/>
      </c>
      <c r="AF21" s="168"/>
      <c r="AG21" s="166">
        <v>0</v>
      </c>
      <c r="AH21" s="166">
        <v>2</v>
      </c>
      <c r="AI21" s="167"/>
      <c r="AJ21" s="148" t="str">
        <f>IF(AI21="","",IF(I21=1,VLOOKUP(AI21,#REF!,2,FALSE),IF(I21=2,VLOOKUP(AI21,#REF!,2,FALSE))))</f>
        <v/>
      </c>
      <c r="AK21" s="24"/>
      <c r="AL21" s="154">
        <v>0</v>
      </c>
      <c r="AM21" s="154">
        <v>2</v>
      </c>
      <c r="AN21" s="5"/>
      <c r="AO21" s="5"/>
      <c r="AP21" s="3"/>
      <c r="AQ21" s="116" t="s">
        <v>154</v>
      </c>
      <c r="AR21" s="38" t="str">
        <f t="shared" si="3"/>
        <v/>
      </c>
      <c r="AS21" s="117">
        <f t="shared" si="4"/>
        <v>0</v>
      </c>
      <c r="AT21" s="117">
        <f t="shared" si="5"/>
        <v>0</v>
      </c>
      <c r="AU21" s="38" t="str">
        <f t="shared" si="6"/>
        <v/>
      </c>
      <c r="AV21" s="236" t="s">
        <v>264</v>
      </c>
      <c r="AW21" s="45">
        <f>COUNTIF($P$7:$P$116,17)+COUNTIF($U$7:$U$116,17)</f>
        <v>0</v>
      </c>
      <c r="AX21" s="231">
        <v>17</v>
      </c>
      <c r="AY21" s="60"/>
      <c r="BB21" s="116"/>
      <c r="BC21" s="116"/>
      <c r="BD21" s="116"/>
      <c r="BE21" s="116"/>
      <c r="BF21" s="60"/>
      <c r="BG21" s="3">
        <f t="shared" si="10"/>
        <v>0</v>
      </c>
      <c r="BH21" s="3" t="str">
        <f t="shared" si="7"/>
        <v/>
      </c>
      <c r="BI21" s="3" t="str">
        <f t="shared" si="8"/>
        <v/>
      </c>
      <c r="BJ21" s="60"/>
      <c r="BK21" s="60"/>
      <c r="BL21" s="60"/>
      <c r="BM21" s="60"/>
    </row>
    <row r="22" spans="2:65">
      <c r="B22" s="165" t="e">
        <f>#REF!</f>
        <v>#REF!</v>
      </c>
      <c r="C22" s="15"/>
      <c r="D22" s="15"/>
      <c r="E22" s="270"/>
      <c r="F22" s="271"/>
      <c r="G22" s="272"/>
      <c r="H22" s="48">
        <f t="shared" si="9"/>
        <v>0</v>
      </c>
      <c r="I22" s="278"/>
      <c r="J22" s="279"/>
      <c r="K22" s="18" t="e">
        <f>#REF!</f>
        <v>#REF!</v>
      </c>
      <c r="L22" s="189" t="e">
        <f>#REF!</f>
        <v>#REF!</v>
      </c>
      <c r="M22" s="187" t="e">
        <f>#REF!</f>
        <v>#REF!</v>
      </c>
      <c r="N22" s="192"/>
      <c r="O22" s="240"/>
      <c r="P22" s="93" t="str">
        <f t="shared" si="1"/>
        <v/>
      </c>
      <c r="Q22" s="200"/>
      <c r="R22" s="196">
        <v>0</v>
      </c>
      <c r="S22" s="204">
        <v>2</v>
      </c>
      <c r="T22" s="240"/>
      <c r="U22" s="93" t="str">
        <f t="shared" si="2"/>
        <v/>
      </c>
      <c r="V22" s="200"/>
      <c r="W22" s="196">
        <v>0</v>
      </c>
      <c r="X22" s="204">
        <v>2</v>
      </c>
      <c r="Y22" s="207"/>
      <c r="Z22" s="6" t="str">
        <f>IF(Y22="","",IF(I22=1,VLOOKUP(Y22,#REF!,2,FALSE),IF(I22=2,VLOOKUP(Y22,#REF!,2,FALSE))))</f>
        <v/>
      </c>
      <c r="AA22" s="12"/>
      <c r="AB22" s="196">
        <v>0</v>
      </c>
      <c r="AC22" s="166">
        <v>2</v>
      </c>
      <c r="AD22" s="169"/>
      <c r="AE22" s="6" t="str">
        <f>IF(AD22="","",IF(I22=1,VLOOKUP(AD22,#REF!,2,FALSE),IF(I22=2,VLOOKUP(AD22,#REF!,2,FALSE))))</f>
        <v/>
      </c>
      <c r="AF22" s="168"/>
      <c r="AG22" s="166">
        <v>0</v>
      </c>
      <c r="AH22" s="166">
        <v>2</v>
      </c>
      <c r="AI22" s="167"/>
      <c r="AJ22" s="148" t="str">
        <f>IF(AI22="","",IF(I22=1,VLOOKUP(AI22,#REF!,2,FALSE),IF(I22=2,VLOOKUP(AI22,#REF!,2,FALSE))))</f>
        <v/>
      </c>
      <c r="AK22" s="24"/>
      <c r="AL22" s="154">
        <v>0</v>
      </c>
      <c r="AM22" s="154">
        <v>2</v>
      </c>
      <c r="AN22" s="5"/>
      <c r="AO22" s="5"/>
      <c r="AP22" s="3"/>
      <c r="AQ22" s="116" t="s">
        <v>155</v>
      </c>
      <c r="AR22" s="38" t="str">
        <f t="shared" si="3"/>
        <v/>
      </c>
      <c r="AS22" s="117">
        <f t="shared" si="4"/>
        <v>0</v>
      </c>
      <c r="AT22" s="117">
        <f t="shared" si="5"/>
        <v>0</v>
      </c>
      <c r="AU22" s="38" t="str">
        <f t="shared" si="6"/>
        <v/>
      </c>
      <c r="AV22" s="236" t="s">
        <v>219</v>
      </c>
      <c r="AW22" s="45">
        <f>COUNTIF($P$7:$P$116,18)+COUNTIF($U$7:$U$116,18)</f>
        <v>0</v>
      </c>
      <c r="AX22" s="231">
        <v>18</v>
      </c>
      <c r="AY22" s="60"/>
      <c r="BB22" s="116"/>
      <c r="BC22" s="116"/>
      <c r="BD22" s="116"/>
      <c r="BE22" s="116"/>
      <c r="BF22" s="60"/>
      <c r="BG22" s="3">
        <f t="shared" si="10"/>
        <v>0</v>
      </c>
      <c r="BH22" s="3" t="str">
        <f t="shared" si="7"/>
        <v/>
      </c>
      <c r="BI22" s="3" t="str">
        <f t="shared" si="8"/>
        <v/>
      </c>
      <c r="BJ22" s="60"/>
      <c r="BK22" s="60"/>
      <c r="BL22" s="60"/>
      <c r="BM22" s="60"/>
    </row>
    <row r="23" spans="2:65">
      <c r="B23" s="165" t="e">
        <f>#REF!</f>
        <v>#REF!</v>
      </c>
      <c r="C23" s="15"/>
      <c r="D23" s="15"/>
      <c r="E23" s="270"/>
      <c r="F23" s="271"/>
      <c r="G23" s="272"/>
      <c r="H23" s="48">
        <f t="shared" si="9"/>
        <v>0</v>
      </c>
      <c r="I23" s="278"/>
      <c r="J23" s="279"/>
      <c r="K23" s="18" t="e">
        <f>#REF!</f>
        <v>#REF!</v>
      </c>
      <c r="L23" s="189" t="e">
        <f>#REF!</f>
        <v>#REF!</v>
      </c>
      <c r="M23" s="187" t="e">
        <f>#REF!</f>
        <v>#REF!</v>
      </c>
      <c r="N23" s="192"/>
      <c r="O23" s="240"/>
      <c r="P23" s="93" t="str">
        <f t="shared" si="1"/>
        <v/>
      </c>
      <c r="Q23" s="200"/>
      <c r="R23" s="196">
        <v>0</v>
      </c>
      <c r="S23" s="204">
        <v>2</v>
      </c>
      <c r="T23" s="240"/>
      <c r="U23" s="93" t="str">
        <f t="shared" si="2"/>
        <v/>
      </c>
      <c r="V23" s="200"/>
      <c r="W23" s="196">
        <v>0</v>
      </c>
      <c r="X23" s="204">
        <v>2</v>
      </c>
      <c r="Y23" s="207"/>
      <c r="Z23" s="6" t="str">
        <f>IF(Y23="","",IF(I23=1,VLOOKUP(Y23,#REF!,2,FALSE),IF(I23=2,VLOOKUP(Y23,#REF!,2,FALSE))))</f>
        <v/>
      </c>
      <c r="AA23" s="12"/>
      <c r="AB23" s="196">
        <v>0</v>
      </c>
      <c r="AC23" s="166">
        <v>2</v>
      </c>
      <c r="AD23" s="169"/>
      <c r="AE23" s="6" t="str">
        <f>IF(AD23="","",IF(I23=1,VLOOKUP(AD23,#REF!,2,FALSE),IF(I23=2,VLOOKUP(AD23,#REF!,2,FALSE))))</f>
        <v/>
      </c>
      <c r="AF23" s="168"/>
      <c r="AG23" s="166">
        <v>0</v>
      </c>
      <c r="AH23" s="166">
        <v>2</v>
      </c>
      <c r="AI23" s="167"/>
      <c r="AJ23" s="148" t="str">
        <f>IF(AI23="","",IF(I23=1,VLOOKUP(AI23,#REF!,2,FALSE),IF(I23=2,VLOOKUP(AI23,#REF!,2,FALSE))))</f>
        <v/>
      </c>
      <c r="AK23" s="24"/>
      <c r="AL23" s="154">
        <v>0</v>
      </c>
      <c r="AM23" s="154">
        <v>2</v>
      </c>
      <c r="AN23" s="5"/>
      <c r="AO23" s="5"/>
      <c r="AP23" s="3"/>
      <c r="AQ23" s="116" t="s">
        <v>151</v>
      </c>
      <c r="AR23" s="38" t="str">
        <f t="shared" si="3"/>
        <v/>
      </c>
      <c r="AS23" s="117">
        <f t="shared" si="4"/>
        <v>0</v>
      </c>
      <c r="AT23" s="117">
        <f t="shared" si="5"/>
        <v>0</v>
      </c>
      <c r="AU23" s="38" t="str">
        <f t="shared" si="6"/>
        <v/>
      </c>
      <c r="AV23" s="236" t="s">
        <v>281</v>
      </c>
      <c r="AW23" s="45">
        <f>COUNTIF($P$7:$P$116,19)+COUNTIF($U$7:$U$116,19)</f>
        <v>0</v>
      </c>
      <c r="AX23" s="231">
        <v>19</v>
      </c>
      <c r="AY23" s="60"/>
      <c r="BB23" s="116"/>
      <c r="BC23" s="116"/>
      <c r="BD23" s="116"/>
      <c r="BE23" s="116"/>
      <c r="BF23" s="60"/>
      <c r="BG23" s="3">
        <f t="shared" si="10"/>
        <v>0</v>
      </c>
      <c r="BH23" s="3" t="str">
        <f t="shared" si="7"/>
        <v/>
      </c>
      <c r="BI23" s="3" t="str">
        <f t="shared" si="8"/>
        <v/>
      </c>
      <c r="BJ23" s="60"/>
      <c r="BK23" s="60"/>
      <c r="BL23" s="60"/>
      <c r="BM23" s="60"/>
    </row>
    <row r="24" spans="2:65">
      <c r="B24" s="165" t="e">
        <f>#REF!</f>
        <v>#REF!</v>
      </c>
      <c r="C24" s="15"/>
      <c r="D24" s="15"/>
      <c r="E24" s="270"/>
      <c r="F24" s="271"/>
      <c r="G24" s="272"/>
      <c r="H24" s="48">
        <f t="shared" si="9"/>
        <v>0</v>
      </c>
      <c r="I24" s="278"/>
      <c r="J24" s="279"/>
      <c r="K24" s="18" t="e">
        <f>#REF!</f>
        <v>#REF!</v>
      </c>
      <c r="L24" s="189" t="e">
        <f>#REF!</f>
        <v>#REF!</v>
      </c>
      <c r="M24" s="187" t="e">
        <f>#REF!</f>
        <v>#REF!</v>
      </c>
      <c r="N24" s="192"/>
      <c r="O24" s="240"/>
      <c r="P24" s="93" t="str">
        <f t="shared" si="1"/>
        <v/>
      </c>
      <c r="Q24" s="200"/>
      <c r="R24" s="196">
        <v>0</v>
      </c>
      <c r="S24" s="204">
        <v>2</v>
      </c>
      <c r="T24" s="240"/>
      <c r="U24" s="93" t="str">
        <f t="shared" si="2"/>
        <v/>
      </c>
      <c r="V24" s="200"/>
      <c r="W24" s="196">
        <v>0</v>
      </c>
      <c r="X24" s="204">
        <v>2</v>
      </c>
      <c r="Y24" s="207"/>
      <c r="Z24" s="6" t="str">
        <f>IF(Y24="","",IF(I24=1,VLOOKUP(Y24,#REF!,2,FALSE),IF(I24=2,VLOOKUP(Y24,#REF!,2,FALSE))))</f>
        <v/>
      </c>
      <c r="AA24" s="12"/>
      <c r="AB24" s="196">
        <v>0</v>
      </c>
      <c r="AC24" s="166">
        <v>2</v>
      </c>
      <c r="AD24" s="169"/>
      <c r="AE24" s="6" t="str">
        <f>IF(AD24="","",IF(I24=1,VLOOKUP(AD24,#REF!,2,FALSE),IF(I24=2,VLOOKUP(AD24,#REF!,2,FALSE))))</f>
        <v/>
      </c>
      <c r="AF24" s="168"/>
      <c r="AG24" s="166">
        <v>0</v>
      </c>
      <c r="AH24" s="166">
        <v>2</v>
      </c>
      <c r="AI24" s="167"/>
      <c r="AJ24" s="148" t="str">
        <f>IF(AI24="","",IF(I24=1,VLOOKUP(AI24,#REF!,2,FALSE),IF(I24=2,VLOOKUP(AI24,#REF!,2,FALSE))))</f>
        <v/>
      </c>
      <c r="AK24" s="24"/>
      <c r="AL24" s="154">
        <v>0</v>
      </c>
      <c r="AM24" s="154">
        <v>2</v>
      </c>
      <c r="AN24" s="5"/>
      <c r="AO24" s="5"/>
      <c r="AP24" s="3"/>
      <c r="AQ24" s="118" t="s">
        <v>153</v>
      </c>
      <c r="AR24" s="38" t="str">
        <f t="shared" si="3"/>
        <v/>
      </c>
      <c r="AS24" s="117">
        <f t="shared" si="4"/>
        <v>0</v>
      </c>
      <c r="AT24" s="117">
        <f t="shared" si="5"/>
        <v>0</v>
      </c>
      <c r="AU24" s="38" t="str">
        <f t="shared" si="6"/>
        <v/>
      </c>
      <c r="AV24" s="236" t="s">
        <v>282</v>
      </c>
      <c r="AW24" s="45">
        <f>COUNTIF($P$7:$P$116,20)+COUNTIF($U$7:$U$116,20)</f>
        <v>0</v>
      </c>
      <c r="AX24" s="231">
        <v>20</v>
      </c>
      <c r="AY24" s="60"/>
      <c r="BB24" s="116"/>
      <c r="BC24" s="116"/>
      <c r="BD24" s="116"/>
      <c r="BE24" s="116"/>
      <c r="BF24" s="60"/>
      <c r="BG24" s="3">
        <f t="shared" si="10"/>
        <v>0</v>
      </c>
      <c r="BH24" s="3" t="str">
        <f t="shared" si="7"/>
        <v/>
      </c>
      <c r="BI24" s="3" t="str">
        <f t="shared" si="8"/>
        <v/>
      </c>
      <c r="BJ24" s="60"/>
      <c r="BK24" s="60"/>
      <c r="BL24" s="60"/>
      <c r="BM24" s="60"/>
    </row>
    <row r="25" spans="2:65">
      <c r="B25" s="165" t="e">
        <f>#REF!</f>
        <v>#REF!</v>
      </c>
      <c r="C25" s="15"/>
      <c r="D25" s="15"/>
      <c r="E25" s="270"/>
      <c r="F25" s="271"/>
      <c r="G25" s="272"/>
      <c r="H25" s="48">
        <f t="shared" si="9"/>
        <v>0</v>
      </c>
      <c r="I25" s="278"/>
      <c r="J25" s="279"/>
      <c r="K25" s="18" t="e">
        <f>#REF!</f>
        <v>#REF!</v>
      </c>
      <c r="L25" s="189" t="e">
        <f>#REF!</f>
        <v>#REF!</v>
      </c>
      <c r="M25" s="187" t="e">
        <f>#REF!</f>
        <v>#REF!</v>
      </c>
      <c r="N25" s="192"/>
      <c r="O25" s="240"/>
      <c r="P25" s="93" t="str">
        <f t="shared" si="1"/>
        <v/>
      </c>
      <c r="Q25" s="200"/>
      <c r="R25" s="196">
        <v>0</v>
      </c>
      <c r="S25" s="204">
        <v>2</v>
      </c>
      <c r="T25" s="240"/>
      <c r="U25" s="93" t="str">
        <f t="shared" si="2"/>
        <v/>
      </c>
      <c r="V25" s="200"/>
      <c r="W25" s="196">
        <v>0</v>
      </c>
      <c r="X25" s="204">
        <v>2</v>
      </c>
      <c r="Y25" s="207"/>
      <c r="Z25" s="6" t="str">
        <f>IF(Y25="","",IF(I25=1,VLOOKUP(Y25,#REF!,2,FALSE),IF(I25=2,VLOOKUP(Y25,#REF!,2,FALSE))))</f>
        <v/>
      </c>
      <c r="AA25" s="12"/>
      <c r="AB25" s="196">
        <v>0</v>
      </c>
      <c r="AC25" s="166">
        <v>2</v>
      </c>
      <c r="AD25" s="169"/>
      <c r="AE25" s="6" t="str">
        <f>IF(AD25="","",IF(I25=1,VLOOKUP(AD25,#REF!,2,FALSE),IF(I25=2,VLOOKUP(AD25,#REF!,2,FALSE))))</f>
        <v/>
      </c>
      <c r="AF25" s="168"/>
      <c r="AG25" s="166">
        <v>0</v>
      </c>
      <c r="AH25" s="166">
        <v>2</v>
      </c>
      <c r="AI25" s="167"/>
      <c r="AJ25" s="148" t="str">
        <f>IF(AI25="","",IF(I25=1,VLOOKUP(AI25,#REF!,2,FALSE),IF(I25=2,VLOOKUP(AI25,#REF!,2,FALSE))))</f>
        <v/>
      </c>
      <c r="AK25" s="24"/>
      <c r="AL25" s="154">
        <v>0</v>
      </c>
      <c r="AM25" s="154">
        <v>2</v>
      </c>
      <c r="AN25" s="5"/>
      <c r="AO25" s="5"/>
      <c r="AP25" s="3"/>
      <c r="AQ25" s="118" t="s">
        <v>152</v>
      </c>
      <c r="AR25" s="38" t="str">
        <f t="shared" si="3"/>
        <v/>
      </c>
      <c r="AS25" s="117">
        <f t="shared" si="4"/>
        <v>0</v>
      </c>
      <c r="AT25" s="117">
        <f t="shared" si="5"/>
        <v>0</v>
      </c>
      <c r="AU25" s="38" t="str">
        <f t="shared" si="6"/>
        <v/>
      </c>
      <c r="AV25" s="236" t="s">
        <v>283</v>
      </c>
      <c r="AW25" s="45">
        <f>COUNTIF($P$7:$P$116,21)+COUNTIF($U$7:$U$116,21)</f>
        <v>0</v>
      </c>
      <c r="AX25" s="231">
        <v>21</v>
      </c>
      <c r="AY25" s="60"/>
      <c r="BB25" s="116"/>
      <c r="BC25" s="116"/>
      <c r="BD25" s="25"/>
      <c r="BE25" s="116"/>
      <c r="BF25" s="60"/>
      <c r="BG25" s="3">
        <f t="shared" si="10"/>
        <v>0</v>
      </c>
      <c r="BH25" s="3" t="str">
        <f t="shared" si="7"/>
        <v/>
      </c>
      <c r="BI25" s="3" t="str">
        <f t="shared" si="8"/>
        <v/>
      </c>
      <c r="BJ25" s="60"/>
      <c r="BK25" s="60"/>
      <c r="BL25" s="60"/>
      <c r="BM25" s="60"/>
    </row>
    <row r="26" spans="2:65">
      <c r="B26" s="165" t="e">
        <f>#REF!</f>
        <v>#REF!</v>
      </c>
      <c r="C26" s="15"/>
      <c r="D26" s="15"/>
      <c r="E26" s="270"/>
      <c r="F26" s="271"/>
      <c r="G26" s="272"/>
      <c r="H26" s="48">
        <f t="shared" si="9"/>
        <v>0</v>
      </c>
      <c r="I26" s="278"/>
      <c r="J26" s="278"/>
      <c r="K26" s="18" t="e">
        <f>#REF!</f>
        <v>#REF!</v>
      </c>
      <c r="L26" s="189" t="e">
        <f>#REF!</f>
        <v>#REF!</v>
      </c>
      <c r="M26" s="187" t="e">
        <f>#REF!</f>
        <v>#REF!</v>
      </c>
      <c r="N26" s="192"/>
      <c r="O26" s="240"/>
      <c r="P26" s="93" t="str">
        <f t="shared" si="1"/>
        <v/>
      </c>
      <c r="Q26" s="200"/>
      <c r="R26" s="196">
        <v>0</v>
      </c>
      <c r="S26" s="204">
        <v>2</v>
      </c>
      <c r="T26" s="240"/>
      <c r="U26" s="93" t="str">
        <f t="shared" si="2"/>
        <v/>
      </c>
      <c r="V26" s="200"/>
      <c r="W26" s="196">
        <v>0</v>
      </c>
      <c r="X26" s="204">
        <v>2</v>
      </c>
      <c r="Y26" s="207"/>
      <c r="Z26" s="6" t="str">
        <f>IF(Y26="","",IF(I26=1,VLOOKUP(Y26,#REF!,2,FALSE),IF(I26=2,VLOOKUP(Y26,#REF!,2,FALSE))))</f>
        <v/>
      </c>
      <c r="AA26" s="12"/>
      <c r="AB26" s="196">
        <v>0</v>
      </c>
      <c r="AC26" s="166">
        <v>2</v>
      </c>
      <c r="AD26" s="169"/>
      <c r="AE26" s="6" t="str">
        <f>IF(AD26="","",IF(I26=1,VLOOKUP(AD26,#REF!,2,FALSE),IF(I26=2,VLOOKUP(AD26,#REF!,2,FALSE))))</f>
        <v/>
      </c>
      <c r="AF26" s="168"/>
      <c r="AG26" s="166">
        <v>0</v>
      </c>
      <c r="AH26" s="166">
        <v>2</v>
      </c>
      <c r="AI26" s="167"/>
      <c r="AJ26" s="148" t="str">
        <f>IF(AI26="","",IF(I26=1,VLOOKUP(AI26,#REF!,2,FALSE),IF(I26=2,VLOOKUP(AI26,#REF!,2,FALSE))))</f>
        <v/>
      </c>
      <c r="AK26" s="24"/>
      <c r="AL26" s="154">
        <v>0</v>
      </c>
      <c r="AM26" s="154">
        <v>2</v>
      </c>
      <c r="AN26" s="5"/>
      <c r="AO26" s="5"/>
      <c r="AP26" s="3"/>
      <c r="AQ26" s="116" t="s">
        <v>176</v>
      </c>
      <c r="AR26" s="38" t="str">
        <f t="shared" si="3"/>
        <v/>
      </c>
      <c r="AS26" s="117">
        <f t="shared" si="4"/>
        <v>0</v>
      </c>
      <c r="AT26" s="117">
        <f t="shared" si="5"/>
        <v>0</v>
      </c>
      <c r="AU26" s="38" t="str">
        <f t="shared" si="6"/>
        <v/>
      </c>
      <c r="AV26" s="236" t="s">
        <v>284</v>
      </c>
      <c r="AW26" s="45">
        <f>COUNTIF($P$7:$P$116,22)+COUNTIF($U$7:$U$116,22)</f>
        <v>0</v>
      </c>
      <c r="AX26" s="231">
        <v>22</v>
      </c>
      <c r="AY26" s="60"/>
      <c r="BB26" s="116"/>
      <c r="BC26" s="116"/>
      <c r="BD26" s="116"/>
      <c r="BE26" s="116"/>
      <c r="BF26" s="60"/>
      <c r="BG26" s="3">
        <f t="shared" si="10"/>
        <v>0</v>
      </c>
      <c r="BH26" s="3" t="str">
        <f t="shared" si="7"/>
        <v/>
      </c>
      <c r="BI26" s="3" t="str">
        <f t="shared" si="8"/>
        <v/>
      </c>
      <c r="BJ26" s="60"/>
      <c r="BK26" s="60"/>
      <c r="BL26" s="60"/>
      <c r="BM26" s="60"/>
    </row>
    <row r="27" spans="2:65">
      <c r="B27" s="165" t="e">
        <f>#REF!</f>
        <v>#REF!</v>
      </c>
      <c r="C27" s="15"/>
      <c r="D27" s="15"/>
      <c r="E27" s="270"/>
      <c r="F27" s="271"/>
      <c r="G27" s="272"/>
      <c r="H27" s="48">
        <f t="shared" si="9"/>
        <v>0</v>
      </c>
      <c r="I27" s="278"/>
      <c r="J27" s="278"/>
      <c r="K27" s="18" t="e">
        <f>#REF!</f>
        <v>#REF!</v>
      </c>
      <c r="L27" s="189" t="e">
        <f>#REF!</f>
        <v>#REF!</v>
      </c>
      <c r="M27" s="187" t="e">
        <f>#REF!</f>
        <v>#REF!</v>
      </c>
      <c r="N27" s="192"/>
      <c r="O27" s="240"/>
      <c r="P27" s="93" t="str">
        <f t="shared" si="1"/>
        <v/>
      </c>
      <c r="Q27" s="200"/>
      <c r="R27" s="196">
        <v>0</v>
      </c>
      <c r="S27" s="204">
        <v>2</v>
      </c>
      <c r="T27" s="240"/>
      <c r="U27" s="93" t="str">
        <f t="shared" si="2"/>
        <v/>
      </c>
      <c r="V27" s="200"/>
      <c r="W27" s="196">
        <v>0</v>
      </c>
      <c r="X27" s="204">
        <v>2</v>
      </c>
      <c r="Y27" s="207"/>
      <c r="Z27" s="6" t="str">
        <f>IF(Y27="","",IF(I27=1,VLOOKUP(Y27,#REF!,2,FALSE),IF(I27=2,VLOOKUP(Y27,#REF!,2,FALSE))))</f>
        <v/>
      </c>
      <c r="AA27" s="12"/>
      <c r="AB27" s="196">
        <v>0</v>
      </c>
      <c r="AC27" s="166">
        <v>2</v>
      </c>
      <c r="AD27" s="169"/>
      <c r="AE27" s="6" t="str">
        <f>IF(AD27="","",IF(I27=1,VLOOKUP(AD27,#REF!,2,FALSE),IF(I27=2,VLOOKUP(AD27,#REF!,2,FALSE))))</f>
        <v/>
      </c>
      <c r="AF27" s="168"/>
      <c r="AG27" s="166">
        <v>0</v>
      </c>
      <c r="AH27" s="166">
        <v>2</v>
      </c>
      <c r="AI27" s="167"/>
      <c r="AJ27" s="148" t="str">
        <f>IF(AI27="","",IF(I27=1,VLOOKUP(AI27,#REF!,2,FALSE),IF(I27=2,VLOOKUP(AI27,#REF!,2,FALSE))))</f>
        <v/>
      </c>
      <c r="AK27" s="24"/>
      <c r="AL27" s="154">
        <v>0</v>
      </c>
      <c r="AM27" s="154">
        <v>2</v>
      </c>
      <c r="AN27" s="5"/>
      <c r="AO27" s="5"/>
      <c r="AP27" s="3"/>
      <c r="AQ27" s="116" t="s">
        <v>172</v>
      </c>
      <c r="AR27" s="38" t="str">
        <f t="shared" si="3"/>
        <v/>
      </c>
      <c r="AS27" s="117">
        <f t="shared" si="4"/>
        <v>0</v>
      </c>
      <c r="AT27" s="117">
        <f t="shared" si="5"/>
        <v>0</v>
      </c>
      <c r="AU27" s="38" t="str">
        <f t="shared" si="6"/>
        <v/>
      </c>
      <c r="AV27" s="236" t="s">
        <v>278</v>
      </c>
      <c r="AW27" s="45">
        <f>COUNTIF($P$7:$P$116,24)+COUNTIF($U$7:$U$116,24)</f>
        <v>0</v>
      </c>
      <c r="AX27" s="231">
        <v>24</v>
      </c>
      <c r="AY27" s="60"/>
      <c r="BB27" s="116"/>
      <c r="BC27" s="116"/>
      <c r="BD27" s="116"/>
      <c r="BE27" s="60"/>
      <c r="BF27" s="60"/>
      <c r="BG27" s="3">
        <f t="shared" si="10"/>
        <v>0</v>
      </c>
      <c r="BH27" s="3" t="str">
        <f t="shared" si="7"/>
        <v/>
      </c>
      <c r="BI27" s="3" t="str">
        <f t="shared" si="8"/>
        <v/>
      </c>
      <c r="BJ27" s="60"/>
      <c r="BK27" s="60"/>
      <c r="BL27" s="60"/>
      <c r="BM27" s="60"/>
    </row>
    <row r="28" spans="2:65">
      <c r="B28" s="165" t="e">
        <f>#REF!</f>
        <v>#REF!</v>
      </c>
      <c r="C28" s="15"/>
      <c r="D28" s="15"/>
      <c r="E28" s="270"/>
      <c r="F28" s="271"/>
      <c r="G28" s="272"/>
      <c r="H28" s="48">
        <f t="shared" si="9"/>
        <v>0</v>
      </c>
      <c r="I28" s="278"/>
      <c r="J28" s="278"/>
      <c r="K28" s="18" t="e">
        <f>#REF!</f>
        <v>#REF!</v>
      </c>
      <c r="L28" s="189" t="e">
        <f>#REF!</f>
        <v>#REF!</v>
      </c>
      <c r="M28" s="187" t="e">
        <f>#REF!</f>
        <v>#REF!</v>
      </c>
      <c r="N28" s="192"/>
      <c r="O28" s="240"/>
      <c r="P28" s="93" t="str">
        <f t="shared" si="1"/>
        <v/>
      </c>
      <c r="Q28" s="200"/>
      <c r="R28" s="196">
        <v>0</v>
      </c>
      <c r="S28" s="204">
        <v>2</v>
      </c>
      <c r="T28" s="240"/>
      <c r="U28" s="93" t="str">
        <f t="shared" si="2"/>
        <v/>
      </c>
      <c r="V28" s="200"/>
      <c r="W28" s="196">
        <v>0</v>
      </c>
      <c r="X28" s="204">
        <v>2</v>
      </c>
      <c r="Y28" s="207"/>
      <c r="Z28" s="6" t="str">
        <f>IF(Y28="","",IF(I28=1,VLOOKUP(Y28,#REF!,2,FALSE),IF(I28=2,VLOOKUP(Y28,#REF!,2,FALSE))))</f>
        <v/>
      </c>
      <c r="AA28" s="12"/>
      <c r="AB28" s="196">
        <v>0</v>
      </c>
      <c r="AC28" s="166">
        <v>2</v>
      </c>
      <c r="AD28" s="169"/>
      <c r="AE28" s="6" t="str">
        <f>IF(AD28="","",IF(I28=1,VLOOKUP(AD28,#REF!,2,FALSE),IF(I28=2,VLOOKUP(AD28,#REF!,2,FALSE))))</f>
        <v/>
      </c>
      <c r="AF28" s="168"/>
      <c r="AG28" s="166">
        <v>0</v>
      </c>
      <c r="AH28" s="166">
        <v>2</v>
      </c>
      <c r="AI28" s="167"/>
      <c r="AJ28" s="148" t="str">
        <f>IF(AI28="","",IF(I28=1,VLOOKUP(AI28,#REF!,2,FALSE),IF(I28=2,VLOOKUP(AI28,#REF!,2,FALSE))))</f>
        <v/>
      </c>
      <c r="AK28" s="24"/>
      <c r="AL28" s="154">
        <v>0</v>
      </c>
      <c r="AM28" s="154">
        <v>2</v>
      </c>
      <c r="AN28" s="5"/>
      <c r="AO28" s="5"/>
      <c r="AP28" s="3"/>
      <c r="AQ28" s="116" t="s">
        <v>173</v>
      </c>
      <c r="AR28" s="38" t="str">
        <f t="shared" si="3"/>
        <v/>
      </c>
      <c r="AS28" s="117">
        <f t="shared" si="4"/>
        <v>0</v>
      </c>
      <c r="AT28" s="117">
        <f t="shared" si="5"/>
        <v>0</v>
      </c>
      <c r="AU28" s="38" t="str">
        <f t="shared" si="6"/>
        <v/>
      </c>
      <c r="AV28" s="236" t="s">
        <v>285</v>
      </c>
      <c r="AW28" s="45">
        <f>COUNTIF($P$7:$P$116,25)+COUNTIF($U$7:$U$116,25)</f>
        <v>0</v>
      </c>
      <c r="AX28" s="231">
        <v>25</v>
      </c>
      <c r="AY28" s="60"/>
      <c r="BB28" s="116"/>
      <c r="BC28" s="116"/>
      <c r="BD28" s="116"/>
      <c r="BE28" s="60"/>
      <c r="BF28" s="60"/>
      <c r="BG28" s="3">
        <f t="shared" si="10"/>
        <v>0</v>
      </c>
      <c r="BH28" s="3" t="str">
        <f t="shared" si="7"/>
        <v/>
      </c>
      <c r="BI28" s="3" t="str">
        <f t="shared" si="8"/>
        <v/>
      </c>
      <c r="BJ28" s="60"/>
      <c r="BK28" s="60"/>
      <c r="BL28" s="60"/>
      <c r="BM28" s="60"/>
    </row>
    <row r="29" spans="2:65">
      <c r="B29" s="165" t="e">
        <f>#REF!</f>
        <v>#REF!</v>
      </c>
      <c r="C29" s="15"/>
      <c r="D29" s="15"/>
      <c r="E29" s="270"/>
      <c r="F29" s="271"/>
      <c r="G29" s="272"/>
      <c r="H29" s="48">
        <f t="shared" si="9"/>
        <v>0</v>
      </c>
      <c r="I29" s="278"/>
      <c r="J29" s="278"/>
      <c r="K29" s="18" t="e">
        <f>#REF!</f>
        <v>#REF!</v>
      </c>
      <c r="L29" s="189" t="e">
        <f>#REF!</f>
        <v>#REF!</v>
      </c>
      <c r="M29" s="187" t="e">
        <f>#REF!</f>
        <v>#REF!</v>
      </c>
      <c r="N29" s="192"/>
      <c r="O29" s="240"/>
      <c r="P29" s="93" t="str">
        <f t="shared" si="1"/>
        <v/>
      </c>
      <c r="Q29" s="200"/>
      <c r="R29" s="196">
        <v>0</v>
      </c>
      <c r="S29" s="204">
        <v>2</v>
      </c>
      <c r="T29" s="240"/>
      <c r="U29" s="93" t="str">
        <f t="shared" si="2"/>
        <v/>
      </c>
      <c r="V29" s="200"/>
      <c r="W29" s="196">
        <v>0</v>
      </c>
      <c r="X29" s="204">
        <v>2</v>
      </c>
      <c r="Y29" s="207"/>
      <c r="Z29" s="6" t="str">
        <f>IF(Y29="","",IF(I29=1,VLOOKUP(Y29,#REF!,2,FALSE),IF(I29=2,VLOOKUP(Y29,#REF!,2,FALSE))))</f>
        <v/>
      </c>
      <c r="AA29" s="12"/>
      <c r="AB29" s="196">
        <v>0</v>
      </c>
      <c r="AC29" s="166">
        <v>2</v>
      </c>
      <c r="AD29" s="169"/>
      <c r="AE29" s="6" t="str">
        <f>IF(AD29="","",IF(I29=1,VLOOKUP(AD29,#REF!,2,FALSE),IF(I29=2,VLOOKUP(AD29,#REF!,2,FALSE))))</f>
        <v/>
      </c>
      <c r="AF29" s="168"/>
      <c r="AG29" s="166">
        <v>0</v>
      </c>
      <c r="AH29" s="166">
        <v>2</v>
      </c>
      <c r="AI29" s="167"/>
      <c r="AJ29" s="148" t="str">
        <f>IF(AI29="","",IF(I29=1,VLOOKUP(AI29,#REF!,2,FALSE),IF(I29=2,VLOOKUP(AI29,#REF!,2,FALSE))))</f>
        <v/>
      </c>
      <c r="AK29" s="24"/>
      <c r="AL29" s="154">
        <v>0</v>
      </c>
      <c r="AM29" s="154">
        <v>2</v>
      </c>
      <c r="AN29" s="5"/>
      <c r="AO29" s="5"/>
      <c r="AP29" s="3"/>
      <c r="AQ29" s="116" t="s">
        <v>174</v>
      </c>
      <c r="AR29" s="38" t="str">
        <f t="shared" si="3"/>
        <v/>
      </c>
      <c r="AS29" s="117">
        <f t="shared" si="4"/>
        <v>0</v>
      </c>
      <c r="AT29" s="117">
        <f t="shared" si="5"/>
        <v>0</v>
      </c>
      <c r="AU29" s="38" t="str">
        <f t="shared" si="6"/>
        <v/>
      </c>
      <c r="AV29" s="237" t="s">
        <v>286</v>
      </c>
      <c r="AW29" s="52">
        <f>COUNTIF($P$7:$P$116,26)+COUNTIF($U$7:$U$116,26)</f>
        <v>0</v>
      </c>
      <c r="AX29" s="231">
        <v>26</v>
      </c>
      <c r="AY29" s="60"/>
      <c r="BB29" s="116"/>
      <c r="BC29" s="116"/>
      <c r="BD29" s="116"/>
      <c r="BE29" s="60"/>
      <c r="BF29" s="60"/>
      <c r="BG29" s="3">
        <f t="shared" si="10"/>
        <v>0</v>
      </c>
      <c r="BH29" s="3" t="str">
        <f t="shared" si="7"/>
        <v/>
      </c>
      <c r="BI29" s="3" t="str">
        <f t="shared" si="8"/>
        <v/>
      </c>
      <c r="BJ29" s="60"/>
      <c r="BK29" s="60"/>
      <c r="BL29" s="60"/>
      <c r="BM29" s="60"/>
    </row>
    <row r="30" spans="2:65">
      <c r="B30" s="165" t="e">
        <f>#REF!</f>
        <v>#REF!</v>
      </c>
      <c r="C30" s="15"/>
      <c r="D30" s="15"/>
      <c r="E30" s="270"/>
      <c r="F30" s="271"/>
      <c r="G30" s="272"/>
      <c r="H30" s="48">
        <f t="shared" si="9"/>
        <v>0</v>
      </c>
      <c r="I30" s="278"/>
      <c r="J30" s="278"/>
      <c r="K30" s="18" t="e">
        <f>#REF!</f>
        <v>#REF!</v>
      </c>
      <c r="L30" s="189" t="e">
        <f>#REF!</f>
        <v>#REF!</v>
      </c>
      <c r="M30" s="187" t="e">
        <f>#REF!</f>
        <v>#REF!</v>
      </c>
      <c r="N30" s="192"/>
      <c r="O30" s="240"/>
      <c r="P30" s="93" t="str">
        <f t="shared" si="1"/>
        <v/>
      </c>
      <c r="Q30" s="200"/>
      <c r="R30" s="196">
        <v>0</v>
      </c>
      <c r="S30" s="204">
        <v>2</v>
      </c>
      <c r="T30" s="240"/>
      <c r="U30" s="93" t="str">
        <f t="shared" si="2"/>
        <v/>
      </c>
      <c r="V30" s="200"/>
      <c r="W30" s="196">
        <v>0</v>
      </c>
      <c r="X30" s="204">
        <v>2</v>
      </c>
      <c r="Y30" s="207"/>
      <c r="Z30" s="6" t="str">
        <f>IF(Y30="","",IF(I30=1,VLOOKUP(Y30,#REF!,2,FALSE),IF(I30=2,VLOOKUP(Y30,#REF!,2,FALSE))))</f>
        <v/>
      </c>
      <c r="AA30" s="12"/>
      <c r="AB30" s="196">
        <v>0</v>
      </c>
      <c r="AC30" s="166">
        <v>2</v>
      </c>
      <c r="AD30" s="169"/>
      <c r="AE30" s="6" t="str">
        <f>IF(AD30="","",IF(I30=1,VLOOKUP(AD30,#REF!,2,FALSE),IF(I30=2,VLOOKUP(AD30,#REF!,2,FALSE))))</f>
        <v/>
      </c>
      <c r="AF30" s="168"/>
      <c r="AG30" s="166">
        <v>0</v>
      </c>
      <c r="AH30" s="166">
        <v>2</v>
      </c>
      <c r="AI30" s="167"/>
      <c r="AJ30" s="148" t="str">
        <f>IF(AI30="","",IF(I30=1,VLOOKUP(AI30,#REF!,2,FALSE),IF(I30=2,VLOOKUP(AI30,#REF!,2,FALSE))))</f>
        <v/>
      </c>
      <c r="AK30" s="24"/>
      <c r="AL30" s="154">
        <v>0</v>
      </c>
      <c r="AM30" s="154">
        <v>2</v>
      </c>
      <c r="AN30" s="5"/>
      <c r="AO30" s="5"/>
      <c r="AP30" s="3"/>
      <c r="AQ30" s="116" t="s">
        <v>175</v>
      </c>
      <c r="AR30" s="38" t="str">
        <f t="shared" si="3"/>
        <v/>
      </c>
      <c r="AS30" s="117">
        <f t="shared" si="4"/>
        <v>0</v>
      </c>
      <c r="AT30" s="117">
        <f t="shared" si="5"/>
        <v>0</v>
      </c>
      <c r="AU30" s="38" t="str">
        <f t="shared" si="6"/>
        <v/>
      </c>
      <c r="AV30" s="236" t="s">
        <v>287</v>
      </c>
      <c r="AW30" s="45">
        <f>COUNTIF($P$7:$P$116,27)+COUNTIF($U$7:$U$116,27)</f>
        <v>0</v>
      </c>
      <c r="AX30" s="231">
        <v>27</v>
      </c>
      <c r="AY30" s="60"/>
      <c r="BB30" s="42"/>
      <c r="BC30" s="42"/>
      <c r="BD30" s="116"/>
      <c r="BE30" s="60"/>
      <c r="BF30" s="60"/>
      <c r="BG30" s="3">
        <f t="shared" si="10"/>
        <v>0</v>
      </c>
      <c r="BH30" s="3" t="str">
        <f t="shared" si="7"/>
        <v/>
      </c>
      <c r="BI30" s="3" t="str">
        <f t="shared" si="8"/>
        <v/>
      </c>
      <c r="BJ30" s="60"/>
      <c r="BK30" s="60"/>
      <c r="BL30" s="60"/>
      <c r="BM30" s="60"/>
    </row>
    <row r="31" spans="2:65">
      <c r="B31" s="165" t="e">
        <f>#REF!</f>
        <v>#REF!</v>
      </c>
      <c r="C31" s="15"/>
      <c r="D31" s="15"/>
      <c r="E31" s="270"/>
      <c r="F31" s="271"/>
      <c r="G31" s="272"/>
      <c r="H31" s="48">
        <f t="shared" si="9"/>
        <v>0</v>
      </c>
      <c r="I31" s="278"/>
      <c r="J31" s="278"/>
      <c r="K31" s="18" t="e">
        <f>#REF!</f>
        <v>#REF!</v>
      </c>
      <c r="L31" s="189" t="e">
        <f>#REF!</f>
        <v>#REF!</v>
      </c>
      <c r="M31" s="187" t="e">
        <f>#REF!</f>
        <v>#REF!</v>
      </c>
      <c r="N31" s="192"/>
      <c r="O31" s="240"/>
      <c r="P31" s="93" t="str">
        <f t="shared" si="1"/>
        <v/>
      </c>
      <c r="Q31" s="200"/>
      <c r="R31" s="196">
        <v>0</v>
      </c>
      <c r="S31" s="204">
        <v>2</v>
      </c>
      <c r="T31" s="240"/>
      <c r="U31" s="93" t="str">
        <f t="shared" si="2"/>
        <v/>
      </c>
      <c r="V31" s="200"/>
      <c r="W31" s="196">
        <v>0</v>
      </c>
      <c r="X31" s="204">
        <v>2</v>
      </c>
      <c r="Y31" s="207"/>
      <c r="Z31" s="6" t="str">
        <f>IF(Y31="","",IF(I31=1,VLOOKUP(Y31,#REF!,2,FALSE),IF(I31=2,VLOOKUP(Y31,#REF!,2,FALSE))))</f>
        <v/>
      </c>
      <c r="AA31" s="12"/>
      <c r="AB31" s="196">
        <v>0</v>
      </c>
      <c r="AC31" s="166">
        <v>2</v>
      </c>
      <c r="AD31" s="169"/>
      <c r="AE31" s="6" t="str">
        <f>IF(AD31="","",IF(I31=1,VLOOKUP(AD31,#REF!,2,FALSE),IF(I31=2,VLOOKUP(AD31,#REF!,2,FALSE))))</f>
        <v/>
      </c>
      <c r="AF31" s="168"/>
      <c r="AG31" s="166">
        <v>0</v>
      </c>
      <c r="AH31" s="166">
        <v>2</v>
      </c>
      <c r="AI31" s="167"/>
      <c r="AJ31" s="148" t="str">
        <f>IF(AI31="","",IF(I31=1,VLOOKUP(AI31,#REF!,2,FALSE),IF(I31=2,VLOOKUP(AI31,#REF!,2,FALSE))))</f>
        <v/>
      </c>
      <c r="AK31" s="24"/>
      <c r="AL31" s="154">
        <v>0</v>
      </c>
      <c r="AM31" s="154">
        <v>2</v>
      </c>
      <c r="AN31" s="5"/>
      <c r="AO31" s="5"/>
      <c r="AP31" s="3"/>
      <c r="AQ31" s="116" t="s">
        <v>183</v>
      </c>
      <c r="AR31" s="38" t="str">
        <f t="shared" si="3"/>
        <v/>
      </c>
      <c r="AS31" s="117">
        <f t="shared" si="4"/>
        <v>0</v>
      </c>
      <c r="AT31" s="117">
        <f t="shared" si="5"/>
        <v>0</v>
      </c>
      <c r="AU31" s="38" t="str">
        <f t="shared" si="6"/>
        <v/>
      </c>
      <c r="AV31" s="236" t="s">
        <v>296</v>
      </c>
      <c r="AW31" s="45"/>
      <c r="AX31" s="231">
        <v>30</v>
      </c>
      <c r="AY31" s="60"/>
      <c r="BB31" s="42"/>
      <c r="BC31" s="42"/>
      <c r="BD31" s="116"/>
      <c r="BE31" s="60"/>
      <c r="BF31" s="60"/>
      <c r="BJ31" s="60"/>
      <c r="BK31" s="60"/>
      <c r="BL31" s="60"/>
      <c r="BM31" s="60"/>
    </row>
    <row r="32" spans="2:65">
      <c r="B32" s="165" t="e">
        <f>#REF!</f>
        <v>#REF!</v>
      </c>
      <c r="C32" s="15"/>
      <c r="D32" s="15"/>
      <c r="E32" s="270"/>
      <c r="F32" s="271"/>
      <c r="G32" s="272"/>
      <c r="H32" s="48">
        <f t="shared" si="9"/>
        <v>0</v>
      </c>
      <c r="I32" s="278"/>
      <c r="J32" s="278"/>
      <c r="K32" s="18" t="e">
        <f>#REF!</f>
        <v>#REF!</v>
      </c>
      <c r="L32" s="189" t="e">
        <f>#REF!</f>
        <v>#REF!</v>
      </c>
      <c r="M32" s="187" t="e">
        <f>#REF!</f>
        <v>#REF!</v>
      </c>
      <c r="N32" s="192"/>
      <c r="O32" s="240"/>
      <c r="P32" s="93" t="str">
        <f t="shared" si="1"/>
        <v/>
      </c>
      <c r="Q32" s="200"/>
      <c r="R32" s="196">
        <v>0</v>
      </c>
      <c r="S32" s="204">
        <v>2</v>
      </c>
      <c r="T32" s="240"/>
      <c r="U32" s="93" t="str">
        <f t="shared" si="2"/>
        <v/>
      </c>
      <c r="V32" s="200"/>
      <c r="W32" s="196">
        <v>0</v>
      </c>
      <c r="X32" s="204">
        <v>2</v>
      </c>
      <c r="Y32" s="207"/>
      <c r="Z32" s="6" t="str">
        <f>IF(Y32="","",IF(I32=1,VLOOKUP(Y32,#REF!,2,FALSE),IF(I32=2,VLOOKUP(Y32,#REF!,2,FALSE))))</f>
        <v/>
      </c>
      <c r="AA32" s="12"/>
      <c r="AB32" s="196">
        <v>0</v>
      </c>
      <c r="AC32" s="166">
        <v>2</v>
      </c>
      <c r="AD32" s="169"/>
      <c r="AE32" s="6" t="str">
        <f>IF(AD32="","",IF(I32=1,VLOOKUP(AD32,#REF!,2,FALSE),IF(I32=2,VLOOKUP(AD32,#REF!,2,FALSE))))</f>
        <v/>
      </c>
      <c r="AF32" s="168"/>
      <c r="AG32" s="166">
        <v>0</v>
      </c>
      <c r="AH32" s="166">
        <v>2</v>
      </c>
      <c r="AI32" s="167"/>
      <c r="AJ32" s="148" t="str">
        <f>IF(AI32="","",IF(I32=1,VLOOKUP(AI32,#REF!,2,FALSE),IF(I32=2,VLOOKUP(AI32,#REF!,2,FALSE))))</f>
        <v/>
      </c>
      <c r="AK32" s="24"/>
      <c r="AL32" s="154">
        <v>0</v>
      </c>
      <c r="AM32" s="154">
        <v>2</v>
      </c>
      <c r="AN32" s="5"/>
      <c r="AO32" s="5"/>
      <c r="AP32" s="3"/>
      <c r="AQ32" s="26" t="s">
        <v>184</v>
      </c>
      <c r="AR32" s="38" t="str">
        <f t="shared" si="3"/>
        <v/>
      </c>
      <c r="AS32" s="117">
        <f t="shared" si="4"/>
        <v>0</v>
      </c>
      <c r="AT32" s="117">
        <f t="shared" si="5"/>
        <v>0</v>
      </c>
      <c r="AU32" s="38" t="str">
        <f t="shared" si="6"/>
        <v/>
      </c>
      <c r="AV32" s="236" t="s">
        <v>263</v>
      </c>
      <c r="AW32" s="45">
        <f>COUNTIF($P$7:$P$116,23)+COUNTIF($U$7:$U$116,23)</f>
        <v>0</v>
      </c>
      <c r="AX32" s="231">
        <v>23</v>
      </c>
      <c r="AY32" s="60"/>
      <c r="BB32" s="42"/>
      <c r="BC32" s="42"/>
      <c r="BD32" s="60"/>
      <c r="BE32" s="60"/>
      <c r="BF32" s="60"/>
      <c r="BG32" s="3">
        <f t="shared" ref="BG32:BG72" si="11">COUNT(AR31,AU31)</f>
        <v>0</v>
      </c>
      <c r="BH32" s="3" t="str">
        <f t="shared" ref="BH32:BH63" si="12">IF(I31=1,BG32,"")</f>
        <v/>
      </c>
      <c r="BI32" s="3" t="str">
        <f t="shared" ref="BI32:BI63" si="13">IF(I31=2,BG32,"")</f>
        <v/>
      </c>
      <c r="BJ32" s="60"/>
      <c r="BK32" s="60"/>
      <c r="BL32" s="60"/>
      <c r="BM32" s="60"/>
    </row>
    <row r="33" spans="2:65">
      <c r="B33" s="165" t="e">
        <f>#REF!</f>
        <v>#REF!</v>
      </c>
      <c r="C33" s="15"/>
      <c r="D33" s="15"/>
      <c r="E33" s="270"/>
      <c r="F33" s="271"/>
      <c r="G33" s="272"/>
      <c r="H33" s="48">
        <f t="shared" si="9"/>
        <v>0</v>
      </c>
      <c r="I33" s="278"/>
      <c r="J33" s="278"/>
      <c r="K33" s="18" t="e">
        <f>#REF!</f>
        <v>#REF!</v>
      </c>
      <c r="L33" s="189" t="e">
        <f>#REF!</f>
        <v>#REF!</v>
      </c>
      <c r="M33" s="187" t="e">
        <f>#REF!</f>
        <v>#REF!</v>
      </c>
      <c r="N33" s="192"/>
      <c r="O33" s="240"/>
      <c r="P33" s="93" t="str">
        <f t="shared" si="1"/>
        <v/>
      </c>
      <c r="Q33" s="200"/>
      <c r="R33" s="196">
        <v>0</v>
      </c>
      <c r="S33" s="204">
        <v>2</v>
      </c>
      <c r="T33" s="240"/>
      <c r="U33" s="93" t="str">
        <f t="shared" si="2"/>
        <v/>
      </c>
      <c r="V33" s="200"/>
      <c r="W33" s="196">
        <v>0</v>
      </c>
      <c r="X33" s="204">
        <v>2</v>
      </c>
      <c r="Y33" s="207"/>
      <c r="Z33" s="6" t="str">
        <f>IF(Y33="","",IF(I33=1,VLOOKUP(Y33,#REF!,2,FALSE),IF(I33=2,VLOOKUP(Y33,#REF!,2,FALSE))))</f>
        <v/>
      </c>
      <c r="AA33" s="12"/>
      <c r="AB33" s="196">
        <v>0</v>
      </c>
      <c r="AC33" s="166">
        <v>2</v>
      </c>
      <c r="AD33" s="169"/>
      <c r="AE33" s="6" t="str">
        <f>IF(AD33="","",IF(I33=1,VLOOKUP(AD33,#REF!,2,FALSE),IF(I33=2,VLOOKUP(AD33,#REF!,2,FALSE))))</f>
        <v/>
      </c>
      <c r="AF33" s="168"/>
      <c r="AG33" s="166">
        <v>0</v>
      </c>
      <c r="AH33" s="166">
        <v>2</v>
      </c>
      <c r="AI33" s="167"/>
      <c r="AJ33" s="148" t="str">
        <f>IF(AI33="","",IF(I33=1,VLOOKUP(AI33,#REF!,2,FALSE),IF(I33=2,VLOOKUP(AI33,#REF!,2,FALSE))))</f>
        <v/>
      </c>
      <c r="AK33" s="24"/>
      <c r="AL33" s="154">
        <v>0</v>
      </c>
      <c r="AM33" s="154">
        <v>2</v>
      </c>
      <c r="AN33" s="5"/>
      <c r="AO33" s="5"/>
      <c r="AP33" s="3"/>
      <c r="AQ33" s="42" t="s">
        <v>185</v>
      </c>
      <c r="AR33" s="38" t="str">
        <f t="shared" si="3"/>
        <v/>
      </c>
      <c r="AS33" s="117">
        <f t="shared" si="4"/>
        <v>0</v>
      </c>
      <c r="AT33" s="117">
        <f t="shared" si="5"/>
        <v>0</v>
      </c>
      <c r="AU33" s="38" t="str">
        <f t="shared" si="6"/>
        <v/>
      </c>
      <c r="AV33" s="236" t="s">
        <v>288</v>
      </c>
      <c r="AW33" s="45">
        <f>COUNTIF($P$7:$P$116,29)+COUNTIF($U$7:$U$116,29)</f>
        <v>0</v>
      </c>
      <c r="AX33" s="231">
        <v>29</v>
      </c>
      <c r="AY33" s="60"/>
      <c r="BB33" s="42"/>
      <c r="BC33" s="42"/>
      <c r="BD33" s="60"/>
      <c r="BE33" s="60"/>
      <c r="BF33" s="60"/>
      <c r="BG33" s="3">
        <f t="shared" si="11"/>
        <v>0</v>
      </c>
      <c r="BH33" s="3" t="str">
        <f t="shared" si="12"/>
        <v/>
      </c>
      <c r="BI33" s="3" t="str">
        <f t="shared" si="13"/>
        <v/>
      </c>
      <c r="BJ33" s="60"/>
      <c r="BK33" s="60"/>
      <c r="BL33" s="60"/>
      <c r="BM33" s="60"/>
    </row>
    <row r="34" spans="2:65" ht="14.25" thickBot="1">
      <c r="B34" s="165" t="e">
        <f>#REF!</f>
        <v>#REF!</v>
      </c>
      <c r="C34" s="15"/>
      <c r="D34" s="15"/>
      <c r="E34" s="270"/>
      <c r="F34" s="271"/>
      <c r="G34" s="272"/>
      <c r="H34" s="48">
        <f t="shared" si="9"/>
        <v>0</v>
      </c>
      <c r="I34" s="278"/>
      <c r="J34" s="278"/>
      <c r="K34" s="18" t="e">
        <f>#REF!</f>
        <v>#REF!</v>
      </c>
      <c r="L34" s="189" t="e">
        <f>#REF!</f>
        <v>#REF!</v>
      </c>
      <c r="M34" s="187" t="e">
        <f>#REF!</f>
        <v>#REF!</v>
      </c>
      <c r="N34" s="192"/>
      <c r="O34" s="240"/>
      <c r="P34" s="93" t="str">
        <f t="shared" si="1"/>
        <v/>
      </c>
      <c r="Q34" s="200"/>
      <c r="R34" s="196">
        <v>0</v>
      </c>
      <c r="S34" s="204">
        <v>2</v>
      </c>
      <c r="T34" s="240"/>
      <c r="U34" s="93" t="str">
        <f t="shared" si="2"/>
        <v/>
      </c>
      <c r="V34" s="200"/>
      <c r="W34" s="196">
        <v>0</v>
      </c>
      <c r="X34" s="204">
        <v>2</v>
      </c>
      <c r="Y34" s="207"/>
      <c r="Z34" s="6" t="str">
        <f>IF(Y34="","",IF(I34=1,VLOOKUP(Y34,#REF!,2,FALSE),IF(I34=2,VLOOKUP(Y34,#REF!,2,FALSE))))</f>
        <v/>
      </c>
      <c r="AA34" s="12"/>
      <c r="AB34" s="196">
        <v>0</v>
      </c>
      <c r="AC34" s="166">
        <v>2</v>
      </c>
      <c r="AD34" s="169"/>
      <c r="AE34" s="6" t="str">
        <f>IF(AD34="","",IF(I34=1,VLOOKUP(AD34,#REF!,2,FALSE),IF(I34=2,VLOOKUP(AD34,#REF!,2,FALSE))))</f>
        <v/>
      </c>
      <c r="AF34" s="168"/>
      <c r="AG34" s="166">
        <v>0</v>
      </c>
      <c r="AH34" s="166">
        <v>2</v>
      </c>
      <c r="AI34" s="167"/>
      <c r="AJ34" s="148" t="str">
        <f>IF(AI34="","",IF(I34=1,VLOOKUP(AI34,#REF!,2,FALSE),IF(I34=2,VLOOKUP(AI34,#REF!,2,FALSE))))</f>
        <v/>
      </c>
      <c r="AK34" s="24"/>
      <c r="AL34" s="154">
        <v>0</v>
      </c>
      <c r="AM34" s="154">
        <v>2</v>
      </c>
      <c r="AN34" s="5"/>
      <c r="AO34" s="5"/>
      <c r="AP34" s="3"/>
      <c r="AQ34" s="42" t="s">
        <v>186</v>
      </c>
      <c r="AR34" s="38" t="str">
        <f t="shared" si="3"/>
        <v/>
      </c>
      <c r="AS34" s="117">
        <f t="shared" si="4"/>
        <v>0</v>
      </c>
      <c r="AT34" s="117">
        <f t="shared" si="5"/>
        <v>0</v>
      </c>
      <c r="AU34" s="38" t="str">
        <f t="shared" si="6"/>
        <v/>
      </c>
      <c r="AV34" s="233" t="s">
        <v>193</v>
      </c>
      <c r="AW34" s="27">
        <f>SUM(AW8:AW33)</f>
        <v>0</v>
      </c>
      <c r="AX34" s="231"/>
      <c r="AY34" s="60"/>
      <c r="BB34" s="116"/>
      <c r="BC34" s="116"/>
      <c r="BD34" s="60"/>
      <c r="BE34" s="60"/>
      <c r="BF34" s="60"/>
      <c r="BG34" s="3">
        <f t="shared" si="11"/>
        <v>0</v>
      </c>
      <c r="BH34" s="3" t="str">
        <f t="shared" si="12"/>
        <v/>
      </c>
      <c r="BI34" s="3" t="str">
        <f t="shared" si="13"/>
        <v/>
      </c>
      <c r="BJ34" s="60"/>
      <c r="BK34" s="60"/>
      <c r="BL34" s="60"/>
      <c r="BM34" s="60"/>
    </row>
    <row r="35" spans="2:65" ht="14.25" thickBot="1">
      <c r="B35" s="165" t="e">
        <f>#REF!</f>
        <v>#REF!</v>
      </c>
      <c r="C35" s="15"/>
      <c r="D35" s="15"/>
      <c r="E35" s="270"/>
      <c r="F35" s="271"/>
      <c r="G35" s="272"/>
      <c r="H35" s="48">
        <f t="shared" si="9"/>
        <v>0</v>
      </c>
      <c r="I35" s="278"/>
      <c r="J35" s="278"/>
      <c r="K35" s="18" t="e">
        <f>#REF!</f>
        <v>#REF!</v>
      </c>
      <c r="L35" s="189" t="e">
        <f>#REF!</f>
        <v>#REF!</v>
      </c>
      <c r="M35" s="187" t="e">
        <f>#REF!</f>
        <v>#REF!</v>
      </c>
      <c r="N35" s="192"/>
      <c r="O35" s="240"/>
      <c r="P35" s="93" t="str">
        <f t="shared" si="1"/>
        <v/>
      </c>
      <c r="Q35" s="200"/>
      <c r="R35" s="196">
        <v>0</v>
      </c>
      <c r="S35" s="204">
        <v>2</v>
      </c>
      <c r="T35" s="240"/>
      <c r="U35" s="93" t="str">
        <f t="shared" si="2"/>
        <v/>
      </c>
      <c r="V35" s="200"/>
      <c r="W35" s="196">
        <v>0</v>
      </c>
      <c r="X35" s="204">
        <v>2</v>
      </c>
      <c r="Y35" s="207"/>
      <c r="Z35" s="6" t="str">
        <f>IF(Y35="","",IF(I35=1,VLOOKUP(Y35,#REF!,2,FALSE),IF(I35=2,VLOOKUP(Y35,#REF!,2,FALSE))))</f>
        <v/>
      </c>
      <c r="AA35" s="12"/>
      <c r="AB35" s="196">
        <v>0</v>
      </c>
      <c r="AC35" s="166">
        <v>2</v>
      </c>
      <c r="AD35" s="169"/>
      <c r="AE35" s="6" t="str">
        <f>IF(AD35="","",IF(I35=1,VLOOKUP(AD35,#REF!,2,FALSE),IF(I35=2,VLOOKUP(AD35,#REF!,2,FALSE))))</f>
        <v/>
      </c>
      <c r="AF35" s="168"/>
      <c r="AG35" s="166">
        <v>0</v>
      </c>
      <c r="AH35" s="166">
        <v>2</v>
      </c>
      <c r="AI35" s="167"/>
      <c r="AJ35" s="148" t="str">
        <f>IF(AI35="","",IF(I35=1,VLOOKUP(AI35,#REF!,2,FALSE),IF(I35=2,VLOOKUP(AI35,#REF!,2,FALSE))))</f>
        <v/>
      </c>
      <c r="AK35" s="24"/>
      <c r="AL35" s="154">
        <v>0</v>
      </c>
      <c r="AM35" s="154">
        <v>2</v>
      </c>
      <c r="AN35" s="5"/>
      <c r="AO35" s="5"/>
      <c r="AP35" s="3"/>
      <c r="AQ35" s="116" t="s">
        <v>187</v>
      </c>
      <c r="AR35" s="38" t="str">
        <f t="shared" si="3"/>
        <v/>
      </c>
      <c r="AS35" s="117">
        <f t="shared" si="4"/>
        <v>0</v>
      </c>
      <c r="AT35" s="117">
        <f t="shared" si="5"/>
        <v>0</v>
      </c>
      <c r="AU35" s="38" t="str">
        <f t="shared" si="6"/>
        <v/>
      </c>
      <c r="AV35" s="234" t="s">
        <v>182</v>
      </c>
      <c r="AW35" s="144"/>
      <c r="AX35" s="231"/>
      <c r="AY35" s="60"/>
      <c r="BB35" s="116"/>
      <c r="BC35" s="116"/>
      <c r="BD35" s="60"/>
      <c r="BE35" s="60"/>
      <c r="BF35" s="60"/>
      <c r="BG35" s="3">
        <f t="shared" si="11"/>
        <v>0</v>
      </c>
      <c r="BH35" s="3" t="str">
        <f t="shared" si="12"/>
        <v/>
      </c>
      <c r="BI35" s="3" t="str">
        <f t="shared" si="13"/>
        <v/>
      </c>
      <c r="BJ35" s="60"/>
      <c r="BK35" s="60"/>
      <c r="BL35" s="60"/>
      <c r="BM35" s="60"/>
    </row>
    <row r="36" spans="2:65">
      <c r="B36" s="165" t="e">
        <f>#REF!</f>
        <v>#REF!</v>
      </c>
      <c r="C36" s="15"/>
      <c r="D36" s="15"/>
      <c r="E36" s="270"/>
      <c r="F36" s="271"/>
      <c r="G36" s="272"/>
      <c r="H36" s="48">
        <f t="shared" si="9"/>
        <v>0</v>
      </c>
      <c r="I36" s="278"/>
      <c r="J36" s="278"/>
      <c r="K36" s="18" t="e">
        <f>#REF!</f>
        <v>#REF!</v>
      </c>
      <c r="L36" s="189" t="e">
        <f>#REF!</f>
        <v>#REF!</v>
      </c>
      <c r="M36" s="187" t="e">
        <f>#REF!</f>
        <v>#REF!</v>
      </c>
      <c r="N36" s="192"/>
      <c r="O36" s="240"/>
      <c r="P36" s="93" t="str">
        <f t="shared" si="1"/>
        <v/>
      </c>
      <c r="Q36" s="200"/>
      <c r="R36" s="196">
        <v>0</v>
      </c>
      <c r="S36" s="204">
        <v>2</v>
      </c>
      <c r="T36" s="240"/>
      <c r="U36" s="93" t="str">
        <f t="shared" si="2"/>
        <v/>
      </c>
      <c r="V36" s="200"/>
      <c r="W36" s="196">
        <v>0</v>
      </c>
      <c r="X36" s="204">
        <v>2</v>
      </c>
      <c r="Y36" s="207"/>
      <c r="Z36" s="6" t="str">
        <f>IF(Y36="","",IF(I36=1,VLOOKUP(Y36,#REF!,2,FALSE),IF(I36=2,VLOOKUP(Y36,#REF!,2,FALSE))))</f>
        <v/>
      </c>
      <c r="AA36" s="12"/>
      <c r="AB36" s="196">
        <v>0</v>
      </c>
      <c r="AC36" s="166">
        <v>2</v>
      </c>
      <c r="AD36" s="169"/>
      <c r="AE36" s="6" t="str">
        <f>IF(AD36="","",IF(I36=1,VLOOKUP(AD36,#REF!,2,FALSE),IF(I36=2,VLOOKUP(AD36,#REF!,2,FALSE))))</f>
        <v/>
      </c>
      <c r="AF36" s="168"/>
      <c r="AG36" s="166">
        <v>0</v>
      </c>
      <c r="AH36" s="166">
        <v>2</v>
      </c>
      <c r="AI36" s="167"/>
      <c r="AJ36" s="148" t="str">
        <f>IF(AI36="","",IF(I36=1,VLOOKUP(AI36,#REF!,2,FALSE),IF(I36=2,VLOOKUP(AI36,#REF!,2,FALSE))))</f>
        <v/>
      </c>
      <c r="AK36" s="24"/>
      <c r="AL36" s="154">
        <v>0</v>
      </c>
      <c r="AM36" s="154">
        <v>2</v>
      </c>
      <c r="AN36" s="5"/>
      <c r="AO36" s="5"/>
      <c r="AP36" s="3"/>
      <c r="AQ36" s="116" t="s">
        <v>188</v>
      </c>
      <c r="AR36" s="38" t="str">
        <f t="shared" si="3"/>
        <v/>
      </c>
      <c r="AS36" s="117">
        <f t="shared" si="4"/>
        <v>0</v>
      </c>
      <c r="AT36" s="117">
        <f t="shared" si="5"/>
        <v>0</v>
      </c>
      <c r="AU36" s="38" t="str">
        <f t="shared" si="6"/>
        <v/>
      </c>
      <c r="AV36" s="238" t="s">
        <v>265</v>
      </c>
      <c r="AW36" s="246">
        <f>COUNTIF($P$7:$P$116,40)+COUNTIF($U$7:$U$116,40)</f>
        <v>0</v>
      </c>
      <c r="AX36" s="245">
        <v>40</v>
      </c>
      <c r="AY36" s="60"/>
      <c r="BB36" s="116"/>
      <c r="BC36" s="116"/>
      <c r="BD36" s="60"/>
      <c r="BE36" s="60"/>
      <c r="BF36" s="60"/>
      <c r="BG36" s="3">
        <f t="shared" si="11"/>
        <v>0</v>
      </c>
      <c r="BH36" s="3" t="str">
        <f t="shared" si="12"/>
        <v/>
      </c>
      <c r="BI36" s="3" t="str">
        <f t="shared" si="13"/>
        <v/>
      </c>
      <c r="BJ36" s="60"/>
      <c r="BK36" s="60"/>
      <c r="BL36" s="60"/>
      <c r="BM36" s="60"/>
    </row>
    <row r="37" spans="2:65">
      <c r="B37" s="165" t="e">
        <f>#REF!</f>
        <v>#REF!</v>
      </c>
      <c r="C37" s="15"/>
      <c r="D37" s="15"/>
      <c r="E37" s="270"/>
      <c r="F37" s="271"/>
      <c r="G37" s="272"/>
      <c r="H37" s="48">
        <f t="shared" si="9"/>
        <v>0</v>
      </c>
      <c r="I37" s="278"/>
      <c r="J37" s="278"/>
      <c r="K37" s="18" t="e">
        <f>#REF!</f>
        <v>#REF!</v>
      </c>
      <c r="L37" s="189" t="e">
        <f>#REF!</f>
        <v>#REF!</v>
      </c>
      <c r="M37" s="187" t="e">
        <f>#REF!</f>
        <v>#REF!</v>
      </c>
      <c r="N37" s="192"/>
      <c r="O37" s="240"/>
      <c r="P37" s="93" t="str">
        <f t="shared" si="1"/>
        <v/>
      </c>
      <c r="Q37" s="200"/>
      <c r="R37" s="196">
        <v>0</v>
      </c>
      <c r="S37" s="204">
        <v>2</v>
      </c>
      <c r="T37" s="240"/>
      <c r="U37" s="93" t="str">
        <f t="shared" si="2"/>
        <v/>
      </c>
      <c r="V37" s="200"/>
      <c r="W37" s="196">
        <v>0</v>
      </c>
      <c r="X37" s="204">
        <v>2</v>
      </c>
      <c r="Y37" s="207"/>
      <c r="Z37" s="6" t="str">
        <f>IF(Y37="","",IF(I37=1,VLOOKUP(Y37,#REF!,2,FALSE),IF(I37=2,VLOOKUP(Y37,#REF!,2,FALSE))))</f>
        <v/>
      </c>
      <c r="AA37" s="12"/>
      <c r="AB37" s="196">
        <v>0</v>
      </c>
      <c r="AC37" s="166">
        <v>2</v>
      </c>
      <c r="AD37" s="169"/>
      <c r="AE37" s="6" t="str">
        <f>IF(AD37="","",IF(I37=1,VLOOKUP(AD37,#REF!,2,FALSE),IF(I37=2,VLOOKUP(AD37,#REF!,2,FALSE))))</f>
        <v/>
      </c>
      <c r="AF37" s="168"/>
      <c r="AG37" s="166">
        <v>0</v>
      </c>
      <c r="AH37" s="166">
        <v>2</v>
      </c>
      <c r="AI37" s="167"/>
      <c r="AJ37" s="148" t="str">
        <f>IF(AI37="","",IF(I37=1,VLOOKUP(AI37,#REF!,2,FALSE),IF(I37=2,VLOOKUP(AI37,#REF!,2,FALSE))))</f>
        <v/>
      </c>
      <c r="AK37" s="24"/>
      <c r="AL37" s="154">
        <v>0</v>
      </c>
      <c r="AM37" s="154">
        <v>2</v>
      </c>
      <c r="AN37" s="5"/>
      <c r="AO37" s="5"/>
      <c r="AP37" s="3"/>
      <c r="AQ37" s="116"/>
      <c r="AR37" s="38" t="str">
        <f t="shared" si="3"/>
        <v/>
      </c>
      <c r="AS37" s="117">
        <f t="shared" si="4"/>
        <v>0</v>
      </c>
      <c r="AT37" s="117">
        <f t="shared" si="5"/>
        <v>0</v>
      </c>
      <c r="AU37" s="38" t="str">
        <f t="shared" si="6"/>
        <v/>
      </c>
      <c r="AV37" s="236" t="s">
        <v>266</v>
      </c>
      <c r="AW37" s="246">
        <f>COUNTIF($P$7:$P$116,41)+COUNTIF($U$7:$U$116,41)</f>
        <v>0</v>
      </c>
      <c r="AX37" s="245">
        <v>41</v>
      </c>
      <c r="AY37" s="60"/>
      <c r="BB37" s="116"/>
      <c r="BC37" s="116"/>
      <c r="BD37" s="60"/>
      <c r="BE37" s="60"/>
      <c r="BF37" s="60"/>
      <c r="BG37" s="3">
        <f t="shared" si="11"/>
        <v>0</v>
      </c>
      <c r="BH37" s="3" t="str">
        <f t="shared" si="12"/>
        <v/>
      </c>
      <c r="BI37" s="3" t="str">
        <f t="shared" si="13"/>
        <v/>
      </c>
      <c r="BJ37" s="60"/>
      <c r="BK37" s="60"/>
      <c r="BL37" s="60"/>
      <c r="BM37" s="60"/>
    </row>
    <row r="38" spans="2:65">
      <c r="B38" s="165" t="e">
        <f>#REF!</f>
        <v>#REF!</v>
      </c>
      <c r="C38" s="15"/>
      <c r="D38" s="15"/>
      <c r="E38" s="270"/>
      <c r="F38" s="271"/>
      <c r="G38" s="272"/>
      <c r="H38" s="48">
        <f t="shared" si="9"/>
        <v>0</v>
      </c>
      <c r="I38" s="278"/>
      <c r="J38" s="278"/>
      <c r="K38" s="18" t="e">
        <f>#REF!</f>
        <v>#REF!</v>
      </c>
      <c r="L38" s="189" t="e">
        <f>#REF!</f>
        <v>#REF!</v>
      </c>
      <c r="M38" s="187" t="e">
        <f>#REF!</f>
        <v>#REF!</v>
      </c>
      <c r="N38" s="192"/>
      <c r="O38" s="240"/>
      <c r="P38" s="93" t="str">
        <f t="shared" si="1"/>
        <v/>
      </c>
      <c r="Q38" s="200"/>
      <c r="R38" s="196">
        <v>0</v>
      </c>
      <c r="S38" s="204">
        <v>2</v>
      </c>
      <c r="T38" s="240"/>
      <c r="U38" s="93" t="str">
        <f t="shared" si="2"/>
        <v/>
      </c>
      <c r="V38" s="200"/>
      <c r="W38" s="196">
        <v>0</v>
      </c>
      <c r="X38" s="204">
        <v>2</v>
      </c>
      <c r="Y38" s="207"/>
      <c r="Z38" s="6" t="str">
        <f>IF(Y38="","",IF(I38=1,VLOOKUP(Y38,#REF!,2,FALSE),IF(I38=2,VLOOKUP(Y38,#REF!,2,FALSE))))</f>
        <v/>
      </c>
      <c r="AA38" s="12"/>
      <c r="AB38" s="196">
        <v>0</v>
      </c>
      <c r="AC38" s="166">
        <v>2</v>
      </c>
      <c r="AD38" s="169"/>
      <c r="AE38" s="6" t="str">
        <f>IF(AD38="","",IF(I38=1,VLOOKUP(AD38,#REF!,2,FALSE),IF(I38=2,VLOOKUP(AD38,#REF!,2,FALSE))))</f>
        <v/>
      </c>
      <c r="AF38" s="168"/>
      <c r="AG38" s="166">
        <v>0</v>
      </c>
      <c r="AH38" s="166">
        <v>2</v>
      </c>
      <c r="AI38" s="167"/>
      <c r="AJ38" s="148" t="str">
        <f>IF(AI38="","",IF(I38=1,VLOOKUP(AI38,#REF!,2,FALSE),IF(I38=2,VLOOKUP(AI38,#REF!,2,FALSE))))</f>
        <v/>
      </c>
      <c r="AK38" s="24"/>
      <c r="AL38" s="154">
        <v>0</v>
      </c>
      <c r="AM38" s="154">
        <v>2</v>
      </c>
      <c r="AN38" s="5"/>
      <c r="AO38" s="5"/>
      <c r="AP38" s="3"/>
      <c r="AQ38" s="116"/>
      <c r="AR38" s="38" t="str">
        <f t="shared" si="3"/>
        <v/>
      </c>
      <c r="AS38" s="117">
        <f t="shared" si="4"/>
        <v>0</v>
      </c>
      <c r="AT38" s="117">
        <f t="shared" si="5"/>
        <v>0</v>
      </c>
      <c r="AU38" s="38" t="str">
        <f t="shared" si="6"/>
        <v/>
      </c>
      <c r="AV38" s="236" t="s">
        <v>294</v>
      </c>
      <c r="AW38" s="246">
        <f>COUNTIF($P$7:$P$116,42)+COUNTIF($U$7:$U$116,42)</f>
        <v>0</v>
      </c>
      <c r="AX38" s="245">
        <v>42</v>
      </c>
      <c r="AY38" s="60"/>
      <c r="BB38" s="116"/>
      <c r="BC38" s="116"/>
      <c r="BD38" s="60"/>
      <c r="BE38" s="60"/>
      <c r="BF38" s="60"/>
      <c r="BG38" s="3">
        <f t="shared" si="11"/>
        <v>0</v>
      </c>
      <c r="BH38" s="3" t="str">
        <f t="shared" si="12"/>
        <v/>
      </c>
      <c r="BI38" s="3" t="str">
        <f t="shared" si="13"/>
        <v/>
      </c>
      <c r="BJ38" s="60"/>
      <c r="BK38" s="60"/>
      <c r="BL38" s="60"/>
      <c r="BM38" s="60"/>
    </row>
    <row r="39" spans="2:65">
      <c r="B39" s="165" t="e">
        <f>#REF!</f>
        <v>#REF!</v>
      </c>
      <c r="C39" s="15"/>
      <c r="D39" s="15"/>
      <c r="E39" s="270"/>
      <c r="F39" s="271"/>
      <c r="G39" s="272"/>
      <c r="H39" s="48">
        <f t="shared" si="9"/>
        <v>0</v>
      </c>
      <c r="I39" s="278"/>
      <c r="J39" s="278"/>
      <c r="K39" s="18" t="e">
        <f>#REF!</f>
        <v>#REF!</v>
      </c>
      <c r="L39" s="189" t="e">
        <f>#REF!</f>
        <v>#REF!</v>
      </c>
      <c r="M39" s="187" t="e">
        <f>#REF!</f>
        <v>#REF!</v>
      </c>
      <c r="N39" s="192"/>
      <c r="O39" s="240"/>
      <c r="P39" s="93" t="str">
        <f t="shared" ref="P39:P70" si="14">IF(O39="","",IF($I39=1,VLOOKUP(O39,$AV$8:$AX$33,3,FALSE),IF($I39=2,VLOOKUP(O39,$AV$36:$AX$55,3,FALSE))))</f>
        <v/>
      </c>
      <c r="Q39" s="200"/>
      <c r="R39" s="196">
        <v>0</v>
      </c>
      <c r="S39" s="204">
        <v>2</v>
      </c>
      <c r="T39" s="240"/>
      <c r="U39" s="93" t="str">
        <f t="shared" ref="U39:U70" si="15">IF(T39="","",IF($I39=1,VLOOKUP(T39,$AV$8:$AX$33,3,FALSE),IF($I39=2,VLOOKUP(T39,$AV$36:$AX$55,3,FALSE))))</f>
        <v/>
      </c>
      <c r="V39" s="200"/>
      <c r="W39" s="196">
        <v>0</v>
      </c>
      <c r="X39" s="204">
        <v>2</v>
      </c>
      <c r="Y39" s="207"/>
      <c r="Z39" s="6" t="str">
        <f>IF(Y39="","",IF(I39=1,VLOOKUP(Y39,#REF!,2,FALSE),IF(I39=2,VLOOKUP(Y39,#REF!,2,FALSE))))</f>
        <v/>
      </c>
      <c r="AA39" s="12"/>
      <c r="AB39" s="196">
        <v>0</v>
      </c>
      <c r="AC39" s="166">
        <v>2</v>
      </c>
      <c r="AD39" s="169"/>
      <c r="AE39" s="6" t="str">
        <f>IF(AD39="","",IF(I39=1,VLOOKUP(AD39,#REF!,2,FALSE),IF(I39=2,VLOOKUP(AD39,#REF!,2,FALSE))))</f>
        <v/>
      </c>
      <c r="AF39" s="168"/>
      <c r="AG39" s="166">
        <v>0</v>
      </c>
      <c r="AH39" s="166">
        <v>2</v>
      </c>
      <c r="AI39" s="167"/>
      <c r="AJ39" s="148" t="str">
        <f>IF(AI39="","",IF(I39=1,VLOOKUP(AI39,#REF!,2,FALSE),IF(I39=2,VLOOKUP(AI39,#REF!,2,FALSE))))</f>
        <v/>
      </c>
      <c r="AK39" s="24"/>
      <c r="AL39" s="154">
        <v>0</v>
      </c>
      <c r="AM39" s="154">
        <v>2</v>
      </c>
      <c r="AN39" s="5"/>
      <c r="AO39" s="5"/>
      <c r="AP39" s="3"/>
      <c r="AQ39" s="116"/>
      <c r="AR39" s="38" t="str">
        <f t="shared" si="3"/>
        <v/>
      </c>
      <c r="AS39" s="117">
        <f t="shared" ref="AS39:AS70" si="16">IF(OR(AR39=1,T39=""),0,1)</f>
        <v>0</v>
      </c>
      <c r="AT39" s="117">
        <f t="shared" ref="AT39:AT70" si="17">IF(OR(AR39=1,AS39=1,AD39=""),0,1)</f>
        <v>0</v>
      </c>
      <c r="AU39" s="38" t="str">
        <f t="shared" si="6"/>
        <v/>
      </c>
      <c r="AV39" s="236" t="s">
        <v>267</v>
      </c>
      <c r="AW39" s="246">
        <f>COUNTIF($P$7:$P$116,43)+COUNTIF($U$7:$U$116,43)</f>
        <v>0</v>
      </c>
      <c r="AX39" s="245">
        <v>43</v>
      </c>
      <c r="AY39" s="60"/>
      <c r="BB39" s="42"/>
      <c r="BC39" s="42"/>
      <c r="BD39" s="60"/>
      <c r="BE39" s="60"/>
      <c r="BF39" s="60"/>
      <c r="BG39" s="3">
        <f t="shared" si="11"/>
        <v>0</v>
      </c>
      <c r="BH39" s="3" t="str">
        <f t="shared" si="12"/>
        <v/>
      </c>
      <c r="BI39" s="3" t="str">
        <f t="shared" si="13"/>
        <v/>
      </c>
      <c r="BJ39" s="60"/>
      <c r="BK39" s="60"/>
      <c r="BL39" s="60"/>
      <c r="BM39" s="60"/>
    </row>
    <row r="40" spans="2:65">
      <c r="B40" s="165" t="e">
        <f>#REF!</f>
        <v>#REF!</v>
      </c>
      <c r="C40" s="15"/>
      <c r="D40" s="15"/>
      <c r="E40" s="270"/>
      <c r="F40" s="271"/>
      <c r="G40" s="272"/>
      <c r="H40" s="48">
        <f t="shared" si="9"/>
        <v>0</v>
      </c>
      <c r="I40" s="278"/>
      <c r="J40" s="278"/>
      <c r="K40" s="18" t="e">
        <f>#REF!</f>
        <v>#REF!</v>
      </c>
      <c r="L40" s="189" t="e">
        <f>#REF!</f>
        <v>#REF!</v>
      </c>
      <c r="M40" s="187" t="e">
        <f>#REF!</f>
        <v>#REF!</v>
      </c>
      <c r="N40" s="192"/>
      <c r="O40" s="240"/>
      <c r="P40" s="93" t="str">
        <f t="shared" si="14"/>
        <v/>
      </c>
      <c r="Q40" s="200"/>
      <c r="R40" s="196">
        <v>0</v>
      </c>
      <c r="S40" s="204">
        <v>2</v>
      </c>
      <c r="T40" s="240"/>
      <c r="U40" s="93" t="str">
        <f t="shared" si="15"/>
        <v/>
      </c>
      <c r="V40" s="200"/>
      <c r="W40" s="196">
        <v>0</v>
      </c>
      <c r="X40" s="204">
        <v>2</v>
      </c>
      <c r="Y40" s="207"/>
      <c r="Z40" s="6" t="str">
        <f>IF(Y40="","",IF(I40=1,VLOOKUP(Y40,#REF!,2,FALSE),IF(I40=2,VLOOKUP(Y40,#REF!,2,FALSE))))</f>
        <v/>
      </c>
      <c r="AA40" s="12"/>
      <c r="AB40" s="196">
        <v>0</v>
      </c>
      <c r="AC40" s="166">
        <v>2</v>
      </c>
      <c r="AD40" s="169"/>
      <c r="AE40" s="6" t="str">
        <f>IF(AD40="","",IF(I40=1,VLOOKUP(AD40,#REF!,2,FALSE),IF(I40=2,VLOOKUP(AD40,#REF!,2,FALSE))))</f>
        <v/>
      </c>
      <c r="AF40" s="168"/>
      <c r="AG40" s="166">
        <v>0</v>
      </c>
      <c r="AH40" s="166">
        <v>2</v>
      </c>
      <c r="AI40" s="167"/>
      <c r="AJ40" s="148" t="str">
        <f>IF(AI40="","",IF(I40=1,VLOOKUP(AI40,#REF!,2,FALSE),IF(I40=2,VLOOKUP(AI40,#REF!,2,FALSE))))</f>
        <v/>
      </c>
      <c r="AK40" s="24"/>
      <c r="AL40" s="154">
        <v>0</v>
      </c>
      <c r="AM40" s="154">
        <v>2</v>
      </c>
      <c r="AN40" s="5"/>
      <c r="AO40" s="5"/>
      <c r="AP40" s="3"/>
      <c r="AQ40" s="26"/>
      <c r="AR40" s="38" t="str">
        <f t="shared" si="3"/>
        <v/>
      </c>
      <c r="AS40" s="117">
        <f t="shared" si="16"/>
        <v>0</v>
      </c>
      <c r="AT40" s="117">
        <f t="shared" si="17"/>
        <v>0</v>
      </c>
      <c r="AU40" s="38" t="str">
        <f t="shared" si="6"/>
        <v/>
      </c>
      <c r="AV40" s="236" t="s">
        <v>268</v>
      </c>
      <c r="AW40" s="246">
        <f>COUNTIF($P$7:$P$116,44)+COUNTIF($U$7:$U$116,44)</f>
        <v>0</v>
      </c>
      <c r="AX40" s="245">
        <v>44</v>
      </c>
      <c r="AY40" s="60"/>
      <c r="BB40" s="42"/>
      <c r="BC40" s="42"/>
      <c r="BD40" s="60"/>
      <c r="BE40" s="60"/>
      <c r="BF40" s="60"/>
      <c r="BG40" s="3">
        <f t="shared" si="11"/>
        <v>0</v>
      </c>
      <c r="BH40" s="3" t="str">
        <f t="shared" si="12"/>
        <v/>
      </c>
      <c r="BI40" s="3" t="str">
        <f t="shared" si="13"/>
        <v/>
      </c>
      <c r="BJ40" s="60"/>
      <c r="BK40" s="60"/>
      <c r="BL40" s="60"/>
      <c r="BM40" s="60"/>
    </row>
    <row r="41" spans="2:65">
      <c r="B41" s="165" t="e">
        <f>#REF!</f>
        <v>#REF!</v>
      </c>
      <c r="C41" s="15"/>
      <c r="D41" s="15"/>
      <c r="E41" s="270"/>
      <c r="F41" s="271"/>
      <c r="G41" s="272"/>
      <c r="H41" s="48">
        <f t="shared" si="9"/>
        <v>0</v>
      </c>
      <c r="I41" s="278"/>
      <c r="J41" s="278"/>
      <c r="K41" s="18" t="e">
        <f>#REF!</f>
        <v>#REF!</v>
      </c>
      <c r="L41" s="189" t="e">
        <f>#REF!</f>
        <v>#REF!</v>
      </c>
      <c r="M41" s="187" t="e">
        <f>#REF!</f>
        <v>#REF!</v>
      </c>
      <c r="N41" s="192"/>
      <c r="O41" s="240"/>
      <c r="P41" s="93" t="str">
        <f t="shared" si="14"/>
        <v/>
      </c>
      <c r="Q41" s="200"/>
      <c r="R41" s="196">
        <v>0</v>
      </c>
      <c r="S41" s="204">
        <v>2</v>
      </c>
      <c r="T41" s="240"/>
      <c r="U41" s="93" t="str">
        <f t="shared" si="15"/>
        <v/>
      </c>
      <c r="V41" s="200"/>
      <c r="W41" s="196">
        <v>0</v>
      </c>
      <c r="X41" s="204">
        <v>2</v>
      </c>
      <c r="Y41" s="207"/>
      <c r="Z41" s="6" t="str">
        <f>IF(Y41="","",IF(I41=1,VLOOKUP(Y41,#REF!,2,FALSE),IF(I41=2,VLOOKUP(Y41,#REF!,2,FALSE))))</f>
        <v/>
      </c>
      <c r="AA41" s="12"/>
      <c r="AB41" s="196">
        <v>0</v>
      </c>
      <c r="AC41" s="166">
        <v>2</v>
      </c>
      <c r="AD41" s="169"/>
      <c r="AE41" s="6" t="str">
        <f>IF(AD41="","",IF(I41=1,VLOOKUP(AD41,#REF!,2,FALSE),IF(I41=2,VLOOKUP(AD41,#REF!,2,FALSE))))</f>
        <v/>
      </c>
      <c r="AF41" s="168"/>
      <c r="AG41" s="166">
        <v>0</v>
      </c>
      <c r="AH41" s="166">
        <v>2</v>
      </c>
      <c r="AI41" s="167"/>
      <c r="AJ41" s="148" t="str">
        <f>IF(AI41="","",IF(I41=1,VLOOKUP(AI41,#REF!,2,FALSE),IF(I41=2,VLOOKUP(AI41,#REF!,2,FALSE))))</f>
        <v/>
      </c>
      <c r="AK41" s="24"/>
      <c r="AL41" s="154">
        <v>0</v>
      </c>
      <c r="AM41" s="154">
        <v>2</v>
      </c>
      <c r="AN41" s="5"/>
      <c r="AO41" s="5"/>
      <c r="AP41" s="3"/>
      <c r="AQ41" s="26"/>
      <c r="AR41" s="38" t="str">
        <f t="shared" si="3"/>
        <v/>
      </c>
      <c r="AS41" s="117">
        <f t="shared" si="16"/>
        <v>0</v>
      </c>
      <c r="AT41" s="117">
        <f t="shared" si="17"/>
        <v>0</v>
      </c>
      <c r="AU41" s="38" t="str">
        <f t="shared" si="6"/>
        <v/>
      </c>
      <c r="AV41" s="236" t="s">
        <v>269</v>
      </c>
      <c r="AW41" s="246">
        <f>COUNTIF($P$7:$P$116,46)+COUNTIF($U$7:$U$116,46)</f>
        <v>0</v>
      </c>
      <c r="AX41" s="245">
        <v>46</v>
      </c>
      <c r="AY41" s="60"/>
      <c r="BB41" s="42"/>
      <c r="BC41" s="42"/>
      <c r="BD41" s="60"/>
      <c r="BE41" s="60"/>
      <c r="BF41" s="60"/>
      <c r="BG41" s="3">
        <f t="shared" si="11"/>
        <v>0</v>
      </c>
      <c r="BH41" s="3" t="str">
        <f t="shared" si="12"/>
        <v/>
      </c>
      <c r="BI41" s="3" t="str">
        <f t="shared" si="13"/>
        <v/>
      </c>
      <c r="BJ41" s="60"/>
      <c r="BK41" s="60"/>
      <c r="BL41" s="60"/>
      <c r="BM41" s="60"/>
    </row>
    <row r="42" spans="2:65">
      <c r="B42" s="165" t="e">
        <f>#REF!</f>
        <v>#REF!</v>
      </c>
      <c r="C42" s="15"/>
      <c r="D42" s="15"/>
      <c r="E42" s="270"/>
      <c r="F42" s="271"/>
      <c r="G42" s="272"/>
      <c r="H42" s="48">
        <f t="shared" si="9"/>
        <v>0</v>
      </c>
      <c r="I42" s="278"/>
      <c r="J42" s="278"/>
      <c r="K42" s="18" t="e">
        <f>#REF!</f>
        <v>#REF!</v>
      </c>
      <c r="L42" s="189" t="e">
        <f>#REF!</f>
        <v>#REF!</v>
      </c>
      <c r="M42" s="187" t="e">
        <f>#REF!</f>
        <v>#REF!</v>
      </c>
      <c r="N42" s="192"/>
      <c r="O42" s="240"/>
      <c r="P42" s="93" t="str">
        <f t="shared" si="14"/>
        <v/>
      </c>
      <c r="Q42" s="200"/>
      <c r="R42" s="196">
        <v>0</v>
      </c>
      <c r="S42" s="204">
        <v>2</v>
      </c>
      <c r="T42" s="240"/>
      <c r="U42" s="93" t="str">
        <f t="shared" si="15"/>
        <v/>
      </c>
      <c r="V42" s="200"/>
      <c r="W42" s="196">
        <v>0</v>
      </c>
      <c r="X42" s="204">
        <v>2</v>
      </c>
      <c r="Y42" s="207"/>
      <c r="Z42" s="6" t="str">
        <f>IF(Y42="","",IF(I42=1,VLOOKUP(Y42,#REF!,2,FALSE),IF(I42=2,VLOOKUP(Y42,#REF!,2,FALSE))))</f>
        <v/>
      </c>
      <c r="AA42" s="12"/>
      <c r="AB42" s="196">
        <v>0</v>
      </c>
      <c r="AC42" s="166">
        <v>2</v>
      </c>
      <c r="AD42" s="169"/>
      <c r="AE42" s="6" t="str">
        <f>IF(AD42="","",IF(I42=1,VLOOKUP(AD42,#REF!,2,FALSE),IF(I42=2,VLOOKUP(AD42,#REF!,2,FALSE))))</f>
        <v/>
      </c>
      <c r="AF42" s="168"/>
      <c r="AG42" s="166">
        <v>0</v>
      </c>
      <c r="AH42" s="166">
        <v>2</v>
      </c>
      <c r="AI42" s="167"/>
      <c r="AJ42" s="148" t="str">
        <f>IF(AI42="","",IF(I42=1,VLOOKUP(AI42,#REF!,2,FALSE),IF(I42=2,VLOOKUP(AI42,#REF!,2,FALSE))))</f>
        <v/>
      </c>
      <c r="AK42" s="24"/>
      <c r="AL42" s="154">
        <v>0</v>
      </c>
      <c r="AM42" s="154">
        <v>2</v>
      </c>
      <c r="AN42" s="5"/>
      <c r="AO42" s="5"/>
      <c r="AP42" s="3"/>
      <c r="AQ42" s="26"/>
      <c r="AR42" s="38" t="str">
        <f t="shared" si="3"/>
        <v/>
      </c>
      <c r="AS42" s="117">
        <f t="shared" si="16"/>
        <v>0</v>
      </c>
      <c r="AT42" s="117">
        <f t="shared" si="17"/>
        <v>0</v>
      </c>
      <c r="AU42" s="38" t="str">
        <f t="shared" si="6"/>
        <v/>
      </c>
      <c r="AV42" s="236" t="s">
        <v>270</v>
      </c>
      <c r="AW42" s="246">
        <f>COUNTIF($P$7:$P$116,47)+COUNTIF($U$7:$U$116,47)</f>
        <v>0</v>
      </c>
      <c r="AX42" s="245">
        <v>47</v>
      </c>
      <c r="AY42" s="60"/>
      <c r="BB42" s="42"/>
      <c r="BC42" s="42"/>
      <c r="BD42" s="60"/>
      <c r="BE42" s="60"/>
      <c r="BF42" s="60"/>
      <c r="BG42" s="3">
        <f t="shared" si="11"/>
        <v>0</v>
      </c>
      <c r="BH42" s="3" t="str">
        <f t="shared" si="12"/>
        <v/>
      </c>
      <c r="BI42" s="3" t="str">
        <f t="shared" si="13"/>
        <v/>
      </c>
      <c r="BJ42" s="60"/>
      <c r="BK42" s="60"/>
      <c r="BL42" s="60"/>
      <c r="BM42" s="60"/>
    </row>
    <row r="43" spans="2:65">
      <c r="B43" s="165" t="e">
        <f>#REF!</f>
        <v>#REF!</v>
      </c>
      <c r="C43" s="15"/>
      <c r="D43" s="15"/>
      <c r="E43" s="270"/>
      <c r="F43" s="271"/>
      <c r="G43" s="272"/>
      <c r="H43" s="48">
        <f t="shared" si="9"/>
        <v>0</v>
      </c>
      <c r="I43" s="278"/>
      <c r="J43" s="278"/>
      <c r="K43" s="18" t="e">
        <f>#REF!</f>
        <v>#REF!</v>
      </c>
      <c r="L43" s="189" t="e">
        <f>#REF!</f>
        <v>#REF!</v>
      </c>
      <c r="M43" s="187" t="e">
        <f>#REF!</f>
        <v>#REF!</v>
      </c>
      <c r="N43" s="192"/>
      <c r="O43" s="240"/>
      <c r="P43" s="93" t="str">
        <f t="shared" si="14"/>
        <v/>
      </c>
      <c r="Q43" s="200"/>
      <c r="R43" s="196">
        <v>0</v>
      </c>
      <c r="S43" s="204">
        <v>2</v>
      </c>
      <c r="T43" s="240"/>
      <c r="U43" s="93" t="str">
        <f t="shared" si="15"/>
        <v/>
      </c>
      <c r="V43" s="200"/>
      <c r="W43" s="196">
        <v>0</v>
      </c>
      <c r="X43" s="204">
        <v>2</v>
      </c>
      <c r="Y43" s="207"/>
      <c r="Z43" s="6" t="str">
        <f>IF(Y43="","",IF(I43=1,VLOOKUP(Y43,#REF!,2,FALSE),IF(I43=2,VLOOKUP(Y43,#REF!,2,FALSE))))</f>
        <v/>
      </c>
      <c r="AA43" s="12"/>
      <c r="AB43" s="196">
        <v>0</v>
      </c>
      <c r="AC43" s="166">
        <v>2</v>
      </c>
      <c r="AD43" s="169"/>
      <c r="AE43" s="6" t="str">
        <f>IF(AD43="","",IF(I43=1,VLOOKUP(AD43,#REF!,2,FALSE),IF(I43=2,VLOOKUP(AD43,#REF!,2,FALSE))))</f>
        <v/>
      </c>
      <c r="AF43" s="168"/>
      <c r="AG43" s="166">
        <v>0</v>
      </c>
      <c r="AH43" s="166">
        <v>2</v>
      </c>
      <c r="AI43" s="167"/>
      <c r="AJ43" s="148" t="str">
        <f>IF(AI43="","",IF(I43=1,VLOOKUP(AI43,#REF!,2,FALSE),IF(I43=2,VLOOKUP(AI43,#REF!,2,FALSE))))</f>
        <v/>
      </c>
      <c r="AK43" s="24"/>
      <c r="AL43" s="154">
        <v>0</v>
      </c>
      <c r="AM43" s="154">
        <v>2</v>
      </c>
      <c r="AN43" s="5"/>
      <c r="AO43" s="5"/>
      <c r="AP43" s="3"/>
      <c r="AQ43" s="26"/>
      <c r="AR43" s="38" t="str">
        <f t="shared" si="3"/>
        <v/>
      </c>
      <c r="AS43" s="117">
        <f t="shared" si="16"/>
        <v>0</v>
      </c>
      <c r="AT43" s="117">
        <f t="shared" si="17"/>
        <v>0</v>
      </c>
      <c r="AU43" s="38" t="str">
        <f t="shared" si="6"/>
        <v/>
      </c>
      <c r="AV43" s="236" t="s">
        <v>289</v>
      </c>
      <c r="AW43" s="246">
        <f>COUNTIF($P$7:$P$116,48)+COUNTIF($U$7:$U$116,48)</f>
        <v>0</v>
      </c>
      <c r="AX43" s="245">
        <v>48</v>
      </c>
      <c r="AY43" s="60"/>
      <c r="BB43" s="42"/>
      <c r="BC43" s="42"/>
      <c r="BD43" s="60"/>
      <c r="BE43" s="60"/>
      <c r="BF43" s="60"/>
      <c r="BG43" s="3">
        <f t="shared" si="11"/>
        <v>0</v>
      </c>
      <c r="BH43" s="3" t="str">
        <f t="shared" si="12"/>
        <v/>
      </c>
      <c r="BI43" s="3" t="str">
        <f t="shared" si="13"/>
        <v/>
      </c>
      <c r="BJ43" s="60"/>
      <c r="BK43" s="60"/>
      <c r="BL43" s="60"/>
      <c r="BM43" s="60"/>
    </row>
    <row r="44" spans="2:65">
      <c r="B44" s="165" t="e">
        <f>#REF!</f>
        <v>#REF!</v>
      </c>
      <c r="C44" s="15"/>
      <c r="D44" s="15"/>
      <c r="E44" s="270"/>
      <c r="F44" s="271"/>
      <c r="G44" s="272"/>
      <c r="H44" s="48">
        <f t="shared" si="9"/>
        <v>0</v>
      </c>
      <c r="I44" s="278"/>
      <c r="J44" s="278"/>
      <c r="K44" s="18" t="e">
        <f>#REF!</f>
        <v>#REF!</v>
      </c>
      <c r="L44" s="189" t="e">
        <f>#REF!</f>
        <v>#REF!</v>
      </c>
      <c r="M44" s="187" t="e">
        <f>#REF!</f>
        <v>#REF!</v>
      </c>
      <c r="N44" s="192"/>
      <c r="O44" s="240"/>
      <c r="P44" s="93" t="str">
        <f t="shared" si="14"/>
        <v/>
      </c>
      <c r="Q44" s="200"/>
      <c r="R44" s="196">
        <v>0</v>
      </c>
      <c r="S44" s="204">
        <v>2</v>
      </c>
      <c r="T44" s="240"/>
      <c r="U44" s="93" t="str">
        <f t="shared" si="15"/>
        <v/>
      </c>
      <c r="V44" s="200"/>
      <c r="W44" s="196">
        <v>0</v>
      </c>
      <c r="X44" s="204">
        <v>2</v>
      </c>
      <c r="Y44" s="207"/>
      <c r="Z44" s="6" t="str">
        <f>IF(Y44="","",IF(I44=1,VLOOKUP(Y44,#REF!,2,FALSE),IF(I44=2,VLOOKUP(Y44,#REF!,2,FALSE))))</f>
        <v/>
      </c>
      <c r="AA44" s="12"/>
      <c r="AB44" s="196">
        <v>0</v>
      </c>
      <c r="AC44" s="166">
        <v>2</v>
      </c>
      <c r="AD44" s="169"/>
      <c r="AE44" s="6" t="str">
        <f>IF(AD44="","",IF(I44=1,VLOOKUP(AD44,#REF!,2,FALSE),IF(I44=2,VLOOKUP(AD44,#REF!,2,FALSE))))</f>
        <v/>
      </c>
      <c r="AF44" s="168"/>
      <c r="AG44" s="166">
        <v>0</v>
      </c>
      <c r="AH44" s="166">
        <v>2</v>
      </c>
      <c r="AI44" s="167"/>
      <c r="AJ44" s="148" t="str">
        <f>IF(AI44="","",IF(I44=1,VLOOKUP(AI44,#REF!,2,FALSE),IF(I44=2,VLOOKUP(AI44,#REF!,2,FALSE))))</f>
        <v/>
      </c>
      <c r="AK44" s="24"/>
      <c r="AL44" s="154">
        <v>0</v>
      </c>
      <c r="AM44" s="154">
        <v>2</v>
      </c>
      <c r="AN44" s="5"/>
      <c r="AO44" s="5"/>
      <c r="AP44" s="3"/>
      <c r="AQ44" s="26"/>
      <c r="AR44" s="38" t="str">
        <f t="shared" si="3"/>
        <v/>
      </c>
      <c r="AS44" s="117">
        <f t="shared" si="16"/>
        <v>0</v>
      </c>
      <c r="AT44" s="117">
        <f t="shared" si="17"/>
        <v>0</v>
      </c>
      <c r="AU44" s="38" t="str">
        <f t="shared" si="6"/>
        <v/>
      </c>
      <c r="AV44" s="236" t="s">
        <v>295</v>
      </c>
      <c r="AW44" s="246">
        <f>COUNTIF($P$7:$P$116,49)+COUNTIF($U$7:$U$116,49)</f>
        <v>0</v>
      </c>
      <c r="AX44" s="245">
        <v>49</v>
      </c>
      <c r="AY44" s="60"/>
      <c r="BB44" s="42"/>
      <c r="BC44" s="42"/>
      <c r="BD44" s="60"/>
      <c r="BE44" s="60"/>
      <c r="BF44" s="60"/>
      <c r="BG44" s="3">
        <f t="shared" si="11"/>
        <v>0</v>
      </c>
      <c r="BH44" s="3" t="str">
        <f t="shared" si="12"/>
        <v/>
      </c>
      <c r="BI44" s="3" t="str">
        <f t="shared" si="13"/>
        <v/>
      </c>
      <c r="BJ44" s="60"/>
      <c r="BK44" s="60"/>
      <c r="BL44" s="60"/>
      <c r="BM44" s="60"/>
    </row>
    <row r="45" spans="2:65">
      <c r="B45" s="165" t="e">
        <f>#REF!</f>
        <v>#REF!</v>
      </c>
      <c r="C45" s="15"/>
      <c r="D45" s="15"/>
      <c r="E45" s="270"/>
      <c r="F45" s="271"/>
      <c r="G45" s="272"/>
      <c r="H45" s="48">
        <f t="shared" si="9"/>
        <v>0</v>
      </c>
      <c r="I45" s="278"/>
      <c r="J45" s="278"/>
      <c r="K45" s="18" t="e">
        <f>#REF!</f>
        <v>#REF!</v>
      </c>
      <c r="L45" s="189" t="e">
        <f>#REF!</f>
        <v>#REF!</v>
      </c>
      <c r="M45" s="187" t="e">
        <f>#REF!</f>
        <v>#REF!</v>
      </c>
      <c r="N45" s="192"/>
      <c r="O45" s="240"/>
      <c r="P45" s="93" t="str">
        <f t="shared" si="14"/>
        <v/>
      </c>
      <c r="Q45" s="200"/>
      <c r="R45" s="196">
        <v>0</v>
      </c>
      <c r="S45" s="204">
        <v>2</v>
      </c>
      <c r="T45" s="240"/>
      <c r="U45" s="93" t="str">
        <f t="shared" si="15"/>
        <v/>
      </c>
      <c r="V45" s="200"/>
      <c r="W45" s="196">
        <v>0</v>
      </c>
      <c r="X45" s="204">
        <v>2</v>
      </c>
      <c r="Y45" s="207"/>
      <c r="Z45" s="6" t="str">
        <f>IF(Y45="","",IF(I45=1,VLOOKUP(Y45,#REF!,2,FALSE),IF(I45=2,VLOOKUP(Y45,#REF!,2,FALSE))))</f>
        <v/>
      </c>
      <c r="AA45" s="12"/>
      <c r="AB45" s="196">
        <v>0</v>
      </c>
      <c r="AC45" s="166">
        <v>2</v>
      </c>
      <c r="AD45" s="169"/>
      <c r="AE45" s="6" t="str">
        <f>IF(AD45="","",IF(I45=1,VLOOKUP(AD45,#REF!,2,FALSE),IF(I45=2,VLOOKUP(AD45,#REF!,2,FALSE))))</f>
        <v/>
      </c>
      <c r="AF45" s="168"/>
      <c r="AG45" s="166">
        <v>0</v>
      </c>
      <c r="AH45" s="166">
        <v>2</v>
      </c>
      <c r="AI45" s="167"/>
      <c r="AJ45" s="148" t="str">
        <f>IF(AI45="","",IF(I45=1,VLOOKUP(AI45,#REF!,2,FALSE),IF(I45=2,VLOOKUP(AI45,#REF!,2,FALSE))))</f>
        <v/>
      </c>
      <c r="AK45" s="24"/>
      <c r="AL45" s="154">
        <v>0</v>
      </c>
      <c r="AM45" s="154">
        <v>2</v>
      </c>
      <c r="AN45" s="5"/>
      <c r="AO45" s="5"/>
      <c r="AP45" s="3"/>
      <c r="AQ45" s="26"/>
      <c r="AR45" s="38" t="str">
        <f t="shared" si="3"/>
        <v/>
      </c>
      <c r="AS45" s="117">
        <f t="shared" si="16"/>
        <v>0</v>
      </c>
      <c r="AT45" s="117">
        <f t="shared" si="17"/>
        <v>0</v>
      </c>
      <c r="AU45" s="38" t="str">
        <f t="shared" si="6"/>
        <v/>
      </c>
      <c r="AV45" s="236" t="s">
        <v>271</v>
      </c>
      <c r="AW45" s="246">
        <f>COUNTIF($P$7:$P$116,52)+COUNTIF($U$7:$U$116,52)</f>
        <v>0</v>
      </c>
      <c r="AX45" s="245">
        <v>52</v>
      </c>
      <c r="AY45" s="60"/>
      <c r="BB45" s="42"/>
      <c r="BC45" s="42"/>
      <c r="BD45" s="60"/>
      <c r="BE45" s="60"/>
      <c r="BF45" s="60"/>
      <c r="BG45" s="3">
        <f t="shared" si="11"/>
        <v>0</v>
      </c>
      <c r="BH45" s="3" t="str">
        <f t="shared" si="12"/>
        <v/>
      </c>
      <c r="BI45" s="3" t="str">
        <f t="shared" si="13"/>
        <v/>
      </c>
      <c r="BJ45" s="60"/>
      <c r="BK45" s="60"/>
      <c r="BL45" s="60"/>
      <c r="BM45" s="60"/>
    </row>
    <row r="46" spans="2:65">
      <c r="B46" s="165" t="e">
        <f>#REF!</f>
        <v>#REF!</v>
      </c>
      <c r="C46" s="15"/>
      <c r="D46" s="15"/>
      <c r="E46" s="270"/>
      <c r="F46" s="271"/>
      <c r="G46" s="272"/>
      <c r="H46" s="48">
        <f t="shared" si="9"/>
        <v>0</v>
      </c>
      <c r="I46" s="278"/>
      <c r="J46" s="278"/>
      <c r="K46" s="18" t="e">
        <f>#REF!</f>
        <v>#REF!</v>
      </c>
      <c r="L46" s="189" t="e">
        <f>#REF!</f>
        <v>#REF!</v>
      </c>
      <c r="M46" s="187" t="e">
        <f>#REF!</f>
        <v>#REF!</v>
      </c>
      <c r="N46" s="192"/>
      <c r="O46" s="240"/>
      <c r="P46" s="93" t="str">
        <f t="shared" si="14"/>
        <v/>
      </c>
      <c r="Q46" s="200"/>
      <c r="R46" s="196">
        <v>0</v>
      </c>
      <c r="S46" s="204">
        <v>2</v>
      </c>
      <c r="T46" s="240"/>
      <c r="U46" s="93" t="str">
        <f t="shared" si="15"/>
        <v/>
      </c>
      <c r="V46" s="200"/>
      <c r="W46" s="196">
        <v>0</v>
      </c>
      <c r="X46" s="204">
        <v>2</v>
      </c>
      <c r="Y46" s="207"/>
      <c r="Z46" s="6" t="str">
        <f>IF(Y46="","",IF(I46=1,VLOOKUP(Y46,#REF!,2,FALSE),IF(I46=2,VLOOKUP(Y46,#REF!,2,FALSE))))</f>
        <v/>
      </c>
      <c r="AA46" s="12"/>
      <c r="AB46" s="196">
        <v>0</v>
      </c>
      <c r="AC46" s="166">
        <v>2</v>
      </c>
      <c r="AD46" s="169"/>
      <c r="AE46" s="6" t="str">
        <f>IF(AD46="","",IF(I46=1,VLOOKUP(AD46,#REF!,2,FALSE),IF(I46=2,VLOOKUP(AD46,#REF!,2,FALSE))))</f>
        <v/>
      </c>
      <c r="AF46" s="168"/>
      <c r="AG46" s="166">
        <v>0</v>
      </c>
      <c r="AH46" s="166">
        <v>2</v>
      </c>
      <c r="AI46" s="167"/>
      <c r="AJ46" s="148" t="str">
        <f>IF(AI46="","",IF(I46=1,VLOOKUP(AI46,#REF!,2,FALSE),IF(I46=2,VLOOKUP(AI46,#REF!,2,FALSE))))</f>
        <v/>
      </c>
      <c r="AK46" s="24"/>
      <c r="AL46" s="154">
        <v>0</v>
      </c>
      <c r="AM46" s="154">
        <v>2</v>
      </c>
      <c r="AN46" s="5"/>
      <c r="AO46" s="5"/>
      <c r="AP46" s="3"/>
      <c r="AQ46" s="26"/>
      <c r="AR46" s="38" t="str">
        <f t="shared" si="3"/>
        <v/>
      </c>
      <c r="AS46" s="117">
        <f t="shared" si="16"/>
        <v>0</v>
      </c>
      <c r="AT46" s="117">
        <f t="shared" si="17"/>
        <v>0</v>
      </c>
      <c r="AU46" s="38" t="str">
        <f t="shared" si="6"/>
        <v/>
      </c>
      <c r="AV46" s="236" t="s">
        <v>217</v>
      </c>
      <c r="AW46" s="246">
        <f>COUNTIF($P$7:$P$116,55)+COUNTIF($U$7:$U$116,55)</f>
        <v>0</v>
      </c>
      <c r="AX46" s="245">
        <v>55</v>
      </c>
      <c r="AY46" s="60"/>
      <c r="BB46" s="42"/>
      <c r="BC46" s="42"/>
      <c r="BD46" s="60"/>
      <c r="BE46" s="60"/>
      <c r="BF46" s="60"/>
      <c r="BG46" s="3">
        <f t="shared" si="11"/>
        <v>0</v>
      </c>
      <c r="BH46" s="3" t="str">
        <f t="shared" si="12"/>
        <v/>
      </c>
      <c r="BI46" s="3" t="str">
        <f t="shared" si="13"/>
        <v/>
      </c>
      <c r="BJ46" s="60"/>
      <c r="BK46" s="60"/>
      <c r="BL46" s="60"/>
      <c r="BM46" s="60"/>
    </row>
    <row r="47" spans="2:65">
      <c r="B47" s="165" t="e">
        <f>#REF!</f>
        <v>#REF!</v>
      </c>
      <c r="C47" s="15"/>
      <c r="D47" s="15"/>
      <c r="E47" s="270"/>
      <c r="F47" s="271"/>
      <c r="G47" s="272"/>
      <c r="H47" s="48">
        <f t="shared" si="9"/>
        <v>0</v>
      </c>
      <c r="I47" s="278"/>
      <c r="J47" s="278"/>
      <c r="K47" s="18" t="e">
        <f>#REF!</f>
        <v>#REF!</v>
      </c>
      <c r="L47" s="189" t="e">
        <f>#REF!</f>
        <v>#REF!</v>
      </c>
      <c r="M47" s="187" t="e">
        <f>#REF!</f>
        <v>#REF!</v>
      </c>
      <c r="N47" s="192"/>
      <c r="O47" s="240"/>
      <c r="P47" s="93" t="str">
        <f t="shared" si="14"/>
        <v/>
      </c>
      <c r="Q47" s="200"/>
      <c r="R47" s="196">
        <v>0</v>
      </c>
      <c r="S47" s="204">
        <v>2</v>
      </c>
      <c r="T47" s="240"/>
      <c r="U47" s="93" t="str">
        <f t="shared" si="15"/>
        <v/>
      </c>
      <c r="V47" s="200"/>
      <c r="W47" s="196">
        <v>0</v>
      </c>
      <c r="X47" s="204">
        <v>2</v>
      </c>
      <c r="Y47" s="207"/>
      <c r="Z47" s="6" t="str">
        <f>IF(Y47="","",IF(I47=1,VLOOKUP(Y47,#REF!,2,FALSE),IF(I47=2,VLOOKUP(Y47,#REF!,2,FALSE))))</f>
        <v/>
      </c>
      <c r="AA47" s="12"/>
      <c r="AB47" s="196">
        <v>0</v>
      </c>
      <c r="AC47" s="166">
        <v>2</v>
      </c>
      <c r="AD47" s="169"/>
      <c r="AE47" s="6" t="str">
        <f>IF(AD47="","",IF(I47=1,VLOOKUP(AD47,#REF!,2,FALSE),IF(I47=2,VLOOKUP(AD47,#REF!,2,FALSE))))</f>
        <v/>
      </c>
      <c r="AF47" s="168"/>
      <c r="AG47" s="166">
        <v>0</v>
      </c>
      <c r="AH47" s="166">
        <v>2</v>
      </c>
      <c r="AI47" s="167"/>
      <c r="AJ47" s="148" t="str">
        <f>IF(AI47="","",IF(I47=1,VLOOKUP(AI47,#REF!,2,FALSE),IF(I47=2,VLOOKUP(AI47,#REF!,2,FALSE))))</f>
        <v/>
      </c>
      <c r="AK47" s="24"/>
      <c r="AL47" s="154">
        <v>0</v>
      </c>
      <c r="AM47" s="154">
        <v>2</v>
      </c>
      <c r="AN47" s="5"/>
      <c r="AO47" s="5"/>
      <c r="AP47" s="3"/>
      <c r="AQ47" s="26"/>
      <c r="AR47" s="38" t="str">
        <f t="shared" si="3"/>
        <v/>
      </c>
      <c r="AS47" s="117">
        <f t="shared" si="16"/>
        <v>0</v>
      </c>
      <c r="AT47" s="117">
        <f t="shared" si="17"/>
        <v>0</v>
      </c>
      <c r="AU47" s="38" t="str">
        <f t="shared" si="6"/>
        <v/>
      </c>
      <c r="AV47" s="236" t="s">
        <v>218</v>
      </c>
      <c r="AW47" s="246">
        <f>COUNTIF($P$7:$P$116,56)+COUNTIF($U$7:$U$116,56)</f>
        <v>0</v>
      </c>
      <c r="AX47" s="245">
        <v>56</v>
      </c>
      <c r="AY47" s="60"/>
      <c r="BB47" s="42"/>
      <c r="BC47" s="42"/>
      <c r="BD47" s="60"/>
      <c r="BE47" s="60"/>
      <c r="BF47" s="60"/>
      <c r="BG47" s="3">
        <f t="shared" si="11"/>
        <v>0</v>
      </c>
      <c r="BH47" s="3" t="str">
        <f t="shared" si="12"/>
        <v/>
      </c>
      <c r="BI47" s="3" t="str">
        <f t="shared" si="13"/>
        <v/>
      </c>
      <c r="BJ47" s="60"/>
      <c r="BK47" s="60"/>
      <c r="BL47" s="60"/>
      <c r="BM47" s="60"/>
    </row>
    <row r="48" spans="2:65">
      <c r="B48" s="165" t="e">
        <f>#REF!</f>
        <v>#REF!</v>
      </c>
      <c r="C48" s="15"/>
      <c r="D48" s="15"/>
      <c r="E48" s="270"/>
      <c r="F48" s="271"/>
      <c r="G48" s="272"/>
      <c r="H48" s="48">
        <f t="shared" si="9"/>
        <v>0</v>
      </c>
      <c r="I48" s="278"/>
      <c r="J48" s="278"/>
      <c r="K48" s="18" t="e">
        <f>#REF!</f>
        <v>#REF!</v>
      </c>
      <c r="L48" s="189" t="e">
        <f>#REF!</f>
        <v>#REF!</v>
      </c>
      <c r="M48" s="187" t="e">
        <f>#REF!</f>
        <v>#REF!</v>
      </c>
      <c r="N48" s="192"/>
      <c r="O48" s="240"/>
      <c r="P48" s="93" t="str">
        <f t="shared" si="14"/>
        <v/>
      </c>
      <c r="Q48" s="200"/>
      <c r="R48" s="196">
        <v>0</v>
      </c>
      <c r="S48" s="204">
        <v>2</v>
      </c>
      <c r="T48" s="240"/>
      <c r="U48" s="93" t="str">
        <f t="shared" si="15"/>
        <v/>
      </c>
      <c r="V48" s="200"/>
      <c r="W48" s="196">
        <v>0</v>
      </c>
      <c r="X48" s="204">
        <v>2</v>
      </c>
      <c r="Y48" s="207"/>
      <c r="Z48" s="6" t="str">
        <f>IF(Y48="","",IF(I48=1,VLOOKUP(Y48,#REF!,2,FALSE),IF(I48=2,VLOOKUP(Y48,#REF!,2,FALSE))))</f>
        <v/>
      </c>
      <c r="AA48" s="12"/>
      <c r="AB48" s="196">
        <v>0</v>
      </c>
      <c r="AC48" s="166">
        <v>2</v>
      </c>
      <c r="AD48" s="169"/>
      <c r="AE48" s="6" t="str">
        <f>IF(AD48="","",IF(I48=1,VLOOKUP(AD48,#REF!,2,FALSE),IF(I48=2,VLOOKUP(AD48,#REF!,2,FALSE))))</f>
        <v/>
      </c>
      <c r="AF48" s="168"/>
      <c r="AG48" s="166">
        <v>0</v>
      </c>
      <c r="AH48" s="166">
        <v>2</v>
      </c>
      <c r="AI48" s="167"/>
      <c r="AJ48" s="148" t="str">
        <f>IF(AI48="","",IF(I48=1,VLOOKUP(AI48,#REF!,2,FALSE),IF(I48=2,VLOOKUP(AI48,#REF!,2,FALSE))))</f>
        <v/>
      </c>
      <c r="AK48" s="24"/>
      <c r="AL48" s="154">
        <v>0</v>
      </c>
      <c r="AM48" s="154">
        <v>2</v>
      </c>
      <c r="AN48" s="5"/>
      <c r="AO48" s="5"/>
      <c r="AP48" s="3"/>
      <c r="AQ48" s="26"/>
      <c r="AR48" s="38" t="str">
        <f t="shared" si="3"/>
        <v/>
      </c>
      <c r="AS48" s="117">
        <f t="shared" si="16"/>
        <v>0</v>
      </c>
      <c r="AT48" s="117">
        <f t="shared" si="17"/>
        <v>0</v>
      </c>
      <c r="AU48" s="38" t="str">
        <f t="shared" si="6"/>
        <v/>
      </c>
      <c r="AV48" s="236" t="s">
        <v>264</v>
      </c>
      <c r="AW48" s="246">
        <f>COUNTIF($P$7:$P$116,57)+COUNTIF($U$7:$U$116,57)</f>
        <v>0</v>
      </c>
      <c r="AX48" s="245">
        <v>57</v>
      </c>
      <c r="AY48" s="60"/>
      <c r="BB48" s="42"/>
      <c r="BC48" s="42"/>
      <c r="BD48" s="60"/>
      <c r="BE48" s="60"/>
      <c r="BF48" s="60"/>
      <c r="BG48" s="3">
        <f t="shared" si="11"/>
        <v>0</v>
      </c>
      <c r="BH48" s="3" t="str">
        <f t="shared" si="12"/>
        <v/>
      </c>
      <c r="BI48" s="3" t="str">
        <f t="shared" si="13"/>
        <v/>
      </c>
      <c r="BJ48" s="60"/>
      <c r="BK48" s="60"/>
      <c r="BL48" s="60"/>
      <c r="BM48" s="60"/>
    </row>
    <row r="49" spans="2:65">
      <c r="B49" s="165" t="e">
        <f>#REF!</f>
        <v>#REF!</v>
      </c>
      <c r="C49" s="15"/>
      <c r="D49" s="15"/>
      <c r="E49" s="270"/>
      <c r="F49" s="271"/>
      <c r="G49" s="272"/>
      <c r="H49" s="48">
        <f t="shared" si="9"/>
        <v>0</v>
      </c>
      <c r="I49" s="278"/>
      <c r="J49" s="278"/>
      <c r="K49" s="18" t="e">
        <f>#REF!</f>
        <v>#REF!</v>
      </c>
      <c r="L49" s="189" t="e">
        <f>#REF!</f>
        <v>#REF!</v>
      </c>
      <c r="M49" s="187" t="e">
        <f>#REF!</f>
        <v>#REF!</v>
      </c>
      <c r="N49" s="192"/>
      <c r="O49" s="240"/>
      <c r="P49" s="93" t="str">
        <f t="shared" si="14"/>
        <v/>
      </c>
      <c r="Q49" s="200"/>
      <c r="R49" s="196">
        <v>0</v>
      </c>
      <c r="S49" s="204">
        <v>2</v>
      </c>
      <c r="T49" s="240"/>
      <c r="U49" s="93" t="str">
        <f t="shared" si="15"/>
        <v/>
      </c>
      <c r="V49" s="200"/>
      <c r="W49" s="196">
        <v>0</v>
      </c>
      <c r="X49" s="204">
        <v>2</v>
      </c>
      <c r="Y49" s="207"/>
      <c r="Z49" s="6" t="str">
        <f>IF(Y49="","",IF(I49=1,VLOOKUP(Y49,#REF!,2,FALSE),IF(I49=2,VLOOKUP(Y49,#REF!,2,FALSE))))</f>
        <v/>
      </c>
      <c r="AA49" s="12"/>
      <c r="AB49" s="196">
        <v>0</v>
      </c>
      <c r="AC49" s="166">
        <v>2</v>
      </c>
      <c r="AD49" s="169"/>
      <c r="AE49" s="6" t="str">
        <f>IF(AD49="","",IF(I49=1,VLOOKUP(AD49,#REF!,2,FALSE),IF(I49=2,VLOOKUP(AD49,#REF!,2,FALSE))))</f>
        <v/>
      </c>
      <c r="AF49" s="168"/>
      <c r="AG49" s="166">
        <v>0</v>
      </c>
      <c r="AH49" s="166">
        <v>2</v>
      </c>
      <c r="AI49" s="167"/>
      <c r="AJ49" s="148" t="str">
        <f>IF(AI49="","",IF(I49=1,VLOOKUP(AI49,#REF!,2,FALSE),IF(I49=2,VLOOKUP(AI49,#REF!,2,FALSE))))</f>
        <v/>
      </c>
      <c r="AK49" s="24"/>
      <c r="AL49" s="154">
        <v>0</v>
      </c>
      <c r="AM49" s="154">
        <v>2</v>
      </c>
      <c r="AN49" s="5"/>
      <c r="AO49" s="5"/>
      <c r="AP49" s="3"/>
      <c r="AQ49" s="26"/>
      <c r="AR49" s="38" t="str">
        <f t="shared" si="3"/>
        <v/>
      </c>
      <c r="AS49" s="117">
        <f t="shared" si="16"/>
        <v>0</v>
      </c>
      <c r="AT49" s="117">
        <f t="shared" si="17"/>
        <v>0</v>
      </c>
      <c r="AU49" s="38" t="str">
        <f t="shared" si="6"/>
        <v/>
      </c>
      <c r="AV49" s="236" t="s">
        <v>219</v>
      </c>
      <c r="AW49" s="246">
        <f>COUNTIF($P$7:$P$116,58)+COUNTIF($U$7:$U$116,58)</f>
        <v>0</v>
      </c>
      <c r="AX49" s="245">
        <v>58</v>
      </c>
      <c r="AY49" s="60"/>
      <c r="BB49" s="42"/>
      <c r="BC49" s="42"/>
      <c r="BD49" s="60"/>
      <c r="BE49" s="60"/>
      <c r="BF49" s="60"/>
      <c r="BG49" s="3">
        <f t="shared" si="11"/>
        <v>0</v>
      </c>
      <c r="BH49" s="3" t="str">
        <f t="shared" si="12"/>
        <v/>
      </c>
      <c r="BI49" s="3" t="str">
        <f t="shared" si="13"/>
        <v/>
      </c>
      <c r="BJ49" s="60"/>
      <c r="BK49" s="60"/>
      <c r="BL49" s="60"/>
      <c r="BM49" s="60"/>
    </row>
    <row r="50" spans="2:65">
      <c r="B50" s="165" t="e">
        <f>#REF!</f>
        <v>#REF!</v>
      </c>
      <c r="C50" s="15"/>
      <c r="D50" s="15"/>
      <c r="E50" s="270"/>
      <c r="F50" s="271"/>
      <c r="G50" s="272"/>
      <c r="H50" s="48">
        <f t="shared" si="9"/>
        <v>0</v>
      </c>
      <c r="I50" s="278"/>
      <c r="J50" s="278"/>
      <c r="K50" s="18" t="e">
        <f>#REF!</f>
        <v>#REF!</v>
      </c>
      <c r="L50" s="189" t="e">
        <f>#REF!</f>
        <v>#REF!</v>
      </c>
      <c r="M50" s="187" t="e">
        <f>#REF!</f>
        <v>#REF!</v>
      </c>
      <c r="N50" s="192"/>
      <c r="O50" s="240"/>
      <c r="P50" s="93" t="str">
        <f t="shared" si="14"/>
        <v/>
      </c>
      <c r="Q50" s="200"/>
      <c r="R50" s="196">
        <v>0</v>
      </c>
      <c r="S50" s="204">
        <v>2</v>
      </c>
      <c r="T50" s="240"/>
      <c r="U50" s="93" t="str">
        <f t="shared" si="15"/>
        <v/>
      </c>
      <c r="V50" s="200"/>
      <c r="W50" s="196">
        <v>0</v>
      </c>
      <c r="X50" s="204">
        <v>2</v>
      </c>
      <c r="Y50" s="207"/>
      <c r="Z50" s="6" t="str">
        <f>IF(Y50="","",IF(I50=1,VLOOKUP(Y50,#REF!,2,FALSE),IF(I50=2,VLOOKUP(Y50,#REF!,2,FALSE))))</f>
        <v/>
      </c>
      <c r="AA50" s="12"/>
      <c r="AB50" s="196">
        <v>0</v>
      </c>
      <c r="AC50" s="166">
        <v>2</v>
      </c>
      <c r="AD50" s="169"/>
      <c r="AE50" s="6" t="str">
        <f>IF(AD50="","",IF(I50=1,VLOOKUP(AD50,#REF!,2,FALSE),IF(I50=2,VLOOKUP(AD50,#REF!,2,FALSE))))</f>
        <v/>
      </c>
      <c r="AF50" s="168"/>
      <c r="AG50" s="166">
        <v>0</v>
      </c>
      <c r="AH50" s="166">
        <v>2</v>
      </c>
      <c r="AI50" s="167"/>
      <c r="AJ50" s="148" t="str">
        <f>IF(AI50="","",IF(I50=1,VLOOKUP(AI50,#REF!,2,FALSE),IF(I50=2,VLOOKUP(AI50,#REF!,2,FALSE))))</f>
        <v/>
      </c>
      <c r="AK50" s="24"/>
      <c r="AL50" s="154">
        <v>0</v>
      </c>
      <c r="AM50" s="154">
        <v>2</v>
      </c>
      <c r="AN50" s="5"/>
      <c r="AO50" s="5"/>
      <c r="AP50" s="3"/>
      <c r="AQ50" s="26"/>
      <c r="AR50" s="38" t="str">
        <f t="shared" si="3"/>
        <v/>
      </c>
      <c r="AS50" s="117">
        <f t="shared" si="16"/>
        <v>0</v>
      </c>
      <c r="AT50" s="117">
        <f t="shared" si="17"/>
        <v>0</v>
      </c>
      <c r="AU50" s="38" t="str">
        <f t="shared" si="6"/>
        <v/>
      </c>
      <c r="AV50" s="236" t="s">
        <v>281</v>
      </c>
      <c r="AW50" s="246">
        <f>COUNTIF($P$7:$P$116,59)+COUNTIF($U$7:$U$116,59)</f>
        <v>0</v>
      </c>
      <c r="AX50" s="245">
        <v>59</v>
      </c>
      <c r="AY50" s="60"/>
      <c r="BB50" s="42"/>
      <c r="BC50" s="42"/>
      <c r="BD50" s="60"/>
      <c r="BE50" s="60"/>
      <c r="BF50" s="60"/>
      <c r="BG50" s="3">
        <f t="shared" si="11"/>
        <v>0</v>
      </c>
      <c r="BH50" s="3" t="str">
        <f t="shared" si="12"/>
        <v/>
      </c>
      <c r="BI50" s="3" t="str">
        <f t="shared" si="13"/>
        <v/>
      </c>
      <c r="BJ50" s="60"/>
      <c r="BK50" s="60"/>
      <c r="BL50" s="60"/>
      <c r="BM50" s="60"/>
    </row>
    <row r="51" spans="2:65">
      <c r="B51" s="165" t="e">
        <f>#REF!</f>
        <v>#REF!</v>
      </c>
      <c r="C51" s="15"/>
      <c r="D51" s="15"/>
      <c r="E51" s="270"/>
      <c r="F51" s="271"/>
      <c r="G51" s="272"/>
      <c r="H51" s="48">
        <f t="shared" si="9"/>
        <v>0</v>
      </c>
      <c r="I51" s="278"/>
      <c r="J51" s="278"/>
      <c r="K51" s="18" t="e">
        <f>#REF!</f>
        <v>#REF!</v>
      </c>
      <c r="L51" s="189" t="e">
        <f>#REF!</f>
        <v>#REF!</v>
      </c>
      <c r="M51" s="187" t="e">
        <f>#REF!</f>
        <v>#REF!</v>
      </c>
      <c r="N51" s="192"/>
      <c r="O51" s="240"/>
      <c r="P51" s="93" t="str">
        <f t="shared" si="14"/>
        <v/>
      </c>
      <c r="Q51" s="200"/>
      <c r="R51" s="196">
        <v>0</v>
      </c>
      <c r="S51" s="204">
        <v>2</v>
      </c>
      <c r="T51" s="240"/>
      <c r="U51" s="93" t="str">
        <f t="shared" si="15"/>
        <v/>
      </c>
      <c r="V51" s="200"/>
      <c r="W51" s="196">
        <v>0</v>
      </c>
      <c r="X51" s="204">
        <v>2</v>
      </c>
      <c r="Y51" s="207"/>
      <c r="Z51" s="6" t="str">
        <f>IF(Y51="","",IF(I51=1,VLOOKUP(Y51,#REF!,2,FALSE),IF(I51=2,VLOOKUP(Y51,#REF!,2,FALSE))))</f>
        <v/>
      </c>
      <c r="AA51" s="12"/>
      <c r="AB51" s="196">
        <v>0</v>
      </c>
      <c r="AC51" s="166">
        <v>2</v>
      </c>
      <c r="AD51" s="169"/>
      <c r="AE51" s="6" t="str">
        <f>IF(AD51="","",IF(I51=1,VLOOKUP(AD51,#REF!,2,FALSE),IF(I51=2,VLOOKUP(AD51,#REF!,2,FALSE))))</f>
        <v/>
      </c>
      <c r="AF51" s="168"/>
      <c r="AG51" s="166">
        <v>0</v>
      </c>
      <c r="AH51" s="166">
        <v>2</v>
      </c>
      <c r="AI51" s="167"/>
      <c r="AJ51" s="148" t="str">
        <f>IF(AI51="","",IF(I51=1,VLOOKUP(AI51,#REF!,2,FALSE),IF(I51=2,VLOOKUP(AI51,#REF!,2,FALSE))))</f>
        <v/>
      </c>
      <c r="AK51" s="24"/>
      <c r="AL51" s="154">
        <v>0</v>
      </c>
      <c r="AM51" s="154">
        <v>2</v>
      </c>
      <c r="AN51" s="5"/>
      <c r="AO51" s="5"/>
      <c r="AP51" s="3"/>
      <c r="AQ51" s="26"/>
      <c r="AR51" s="38" t="str">
        <f t="shared" si="3"/>
        <v/>
      </c>
      <c r="AS51" s="117">
        <f t="shared" si="16"/>
        <v>0</v>
      </c>
      <c r="AT51" s="117">
        <f t="shared" si="17"/>
        <v>0</v>
      </c>
      <c r="AU51" s="38" t="str">
        <f t="shared" si="6"/>
        <v/>
      </c>
      <c r="AV51" s="236" t="s">
        <v>282</v>
      </c>
      <c r="AW51" s="246">
        <f>COUNTIF($P$7:$P$116,60)+COUNTIF($U$7:$U$116,60)</f>
        <v>0</v>
      </c>
      <c r="AX51" s="245">
        <v>60</v>
      </c>
      <c r="AY51" s="60"/>
      <c r="BB51" s="42"/>
      <c r="BC51" s="42"/>
      <c r="BD51" s="60"/>
      <c r="BE51" s="60"/>
      <c r="BF51" s="60"/>
      <c r="BG51" s="3">
        <f t="shared" si="11"/>
        <v>0</v>
      </c>
      <c r="BH51" s="3" t="str">
        <f t="shared" si="12"/>
        <v/>
      </c>
      <c r="BI51" s="3" t="str">
        <f t="shared" si="13"/>
        <v/>
      </c>
      <c r="BJ51" s="60"/>
      <c r="BK51" s="60"/>
      <c r="BL51" s="60"/>
      <c r="BM51" s="60"/>
    </row>
    <row r="52" spans="2:65">
      <c r="B52" s="165" t="e">
        <f>#REF!</f>
        <v>#REF!</v>
      </c>
      <c r="C52" s="15"/>
      <c r="D52" s="15"/>
      <c r="E52" s="270"/>
      <c r="F52" s="271"/>
      <c r="G52" s="272"/>
      <c r="H52" s="48">
        <f t="shared" si="9"/>
        <v>0</v>
      </c>
      <c r="I52" s="278"/>
      <c r="J52" s="278"/>
      <c r="K52" s="18" t="e">
        <f>#REF!</f>
        <v>#REF!</v>
      </c>
      <c r="L52" s="189" t="e">
        <f>#REF!</f>
        <v>#REF!</v>
      </c>
      <c r="M52" s="187" t="e">
        <f>#REF!</f>
        <v>#REF!</v>
      </c>
      <c r="N52" s="192"/>
      <c r="O52" s="240"/>
      <c r="P52" s="93" t="str">
        <f t="shared" si="14"/>
        <v/>
      </c>
      <c r="Q52" s="200"/>
      <c r="R52" s="196">
        <v>0</v>
      </c>
      <c r="S52" s="204">
        <v>2</v>
      </c>
      <c r="T52" s="240"/>
      <c r="U52" s="93" t="str">
        <f t="shared" si="15"/>
        <v/>
      </c>
      <c r="V52" s="200"/>
      <c r="W52" s="196">
        <v>0</v>
      </c>
      <c r="X52" s="204">
        <v>2</v>
      </c>
      <c r="Y52" s="207"/>
      <c r="Z52" s="6" t="str">
        <f>IF(Y52="","",IF(I52=1,VLOOKUP(Y52,#REF!,2,FALSE),IF(I52=2,VLOOKUP(Y52,#REF!,2,FALSE))))</f>
        <v/>
      </c>
      <c r="AA52" s="12"/>
      <c r="AB52" s="196">
        <v>0</v>
      </c>
      <c r="AC52" s="166">
        <v>2</v>
      </c>
      <c r="AD52" s="169"/>
      <c r="AE52" s="6" t="str">
        <f>IF(AD52="","",IF(I52=1,VLOOKUP(AD52,#REF!,2,FALSE),IF(I52=2,VLOOKUP(AD52,#REF!,2,FALSE))))</f>
        <v/>
      </c>
      <c r="AF52" s="168"/>
      <c r="AG52" s="166">
        <v>0</v>
      </c>
      <c r="AH52" s="166">
        <v>2</v>
      </c>
      <c r="AI52" s="167"/>
      <c r="AJ52" s="148" t="str">
        <f>IF(AI52="","",IF(I52=1,VLOOKUP(AI52,#REF!,2,FALSE),IF(I52=2,VLOOKUP(AI52,#REF!,2,FALSE))))</f>
        <v/>
      </c>
      <c r="AK52" s="24"/>
      <c r="AL52" s="154">
        <v>0</v>
      </c>
      <c r="AM52" s="154">
        <v>2</v>
      </c>
      <c r="AN52" s="5"/>
      <c r="AO52" s="5"/>
      <c r="AP52" s="3"/>
      <c r="AQ52" s="26"/>
      <c r="AR52" s="38" t="str">
        <f t="shared" si="3"/>
        <v/>
      </c>
      <c r="AS52" s="117">
        <f t="shared" si="16"/>
        <v>0</v>
      </c>
      <c r="AT52" s="117">
        <f t="shared" si="17"/>
        <v>0</v>
      </c>
      <c r="AU52" s="38" t="str">
        <f t="shared" si="6"/>
        <v/>
      </c>
      <c r="AV52" s="236" t="s">
        <v>283</v>
      </c>
      <c r="AW52" s="246">
        <f>COUNTIF($P$7:$P$116,61)+COUNTIF($U$7:$U$116,61)</f>
        <v>0</v>
      </c>
      <c r="AX52" s="245">
        <v>61</v>
      </c>
      <c r="AY52" s="60"/>
      <c r="BB52" s="42"/>
      <c r="BC52" s="42"/>
      <c r="BD52" s="60"/>
      <c r="BE52" s="60"/>
      <c r="BF52" s="60"/>
      <c r="BG52" s="3">
        <f t="shared" si="11"/>
        <v>0</v>
      </c>
      <c r="BH52" s="3" t="str">
        <f t="shared" si="12"/>
        <v/>
      </c>
      <c r="BI52" s="3" t="str">
        <f t="shared" si="13"/>
        <v/>
      </c>
      <c r="BJ52" s="60"/>
      <c r="BK52" s="60"/>
      <c r="BL52" s="60"/>
      <c r="BM52" s="60"/>
    </row>
    <row r="53" spans="2:65">
      <c r="B53" s="165" t="e">
        <f>#REF!</f>
        <v>#REF!</v>
      </c>
      <c r="C53" s="15"/>
      <c r="D53" s="15"/>
      <c r="E53" s="270"/>
      <c r="F53" s="271"/>
      <c r="G53" s="272"/>
      <c r="H53" s="48">
        <f t="shared" si="9"/>
        <v>0</v>
      </c>
      <c r="I53" s="278"/>
      <c r="J53" s="278"/>
      <c r="K53" s="18" t="e">
        <f>#REF!</f>
        <v>#REF!</v>
      </c>
      <c r="L53" s="189" t="e">
        <f>#REF!</f>
        <v>#REF!</v>
      </c>
      <c r="M53" s="187" t="e">
        <f>#REF!</f>
        <v>#REF!</v>
      </c>
      <c r="N53" s="192"/>
      <c r="O53" s="240"/>
      <c r="P53" s="93" t="str">
        <f t="shared" si="14"/>
        <v/>
      </c>
      <c r="Q53" s="200"/>
      <c r="R53" s="196">
        <v>0</v>
      </c>
      <c r="S53" s="204">
        <v>2</v>
      </c>
      <c r="T53" s="240"/>
      <c r="U53" s="93" t="str">
        <f t="shared" si="15"/>
        <v/>
      </c>
      <c r="V53" s="200"/>
      <c r="W53" s="196">
        <v>0</v>
      </c>
      <c r="X53" s="204">
        <v>2</v>
      </c>
      <c r="Y53" s="207"/>
      <c r="Z53" s="6" t="str">
        <f>IF(Y53="","",IF(I53=1,VLOOKUP(Y53,#REF!,2,FALSE),IF(I53=2,VLOOKUP(Y53,#REF!,2,FALSE))))</f>
        <v/>
      </c>
      <c r="AA53" s="12"/>
      <c r="AB53" s="196">
        <v>0</v>
      </c>
      <c r="AC53" s="166">
        <v>2</v>
      </c>
      <c r="AD53" s="169"/>
      <c r="AE53" s="6" t="str">
        <f>IF(AD53="","",IF(I53=1,VLOOKUP(AD53,#REF!,2,FALSE),IF(I53=2,VLOOKUP(AD53,#REF!,2,FALSE))))</f>
        <v/>
      </c>
      <c r="AF53" s="168"/>
      <c r="AG53" s="166">
        <v>0</v>
      </c>
      <c r="AH53" s="166">
        <v>2</v>
      </c>
      <c r="AI53" s="167"/>
      <c r="AJ53" s="148" t="str">
        <f>IF(AI53="","",IF(I53=1,VLOOKUP(AI53,#REF!,2,FALSE),IF(I53=2,VLOOKUP(AI53,#REF!,2,FALSE))))</f>
        <v/>
      </c>
      <c r="AK53" s="24"/>
      <c r="AL53" s="154">
        <v>0</v>
      </c>
      <c r="AM53" s="154">
        <v>2</v>
      </c>
      <c r="AN53" s="5"/>
      <c r="AO53" s="5"/>
      <c r="AP53" s="3"/>
      <c r="AQ53" s="26"/>
      <c r="AR53" s="38" t="str">
        <f t="shared" si="3"/>
        <v/>
      </c>
      <c r="AS53" s="117">
        <f t="shared" si="16"/>
        <v>0</v>
      </c>
      <c r="AT53" s="117">
        <f t="shared" si="17"/>
        <v>0</v>
      </c>
      <c r="AU53" s="38" t="str">
        <f t="shared" si="6"/>
        <v/>
      </c>
      <c r="AV53" s="236" t="s">
        <v>284</v>
      </c>
      <c r="AW53" s="246">
        <f>COUNTIF($P$7:$P$116,62)+COUNTIF($U$7:$U$116,62)</f>
        <v>0</v>
      </c>
      <c r="AX53" s="245">
        <v>62</v>
      </c>
      <c r="AY53" s="60"/>
      <c r="BB53" s="42"/>
      <c r="BC53" s="42"/>
      <c r="BD53" s="60"/>
      <c r="BE53" s="60"/>
      <c r="BF53" s="60"/>
      <c r="BG53" s="3">
        <f t="shared" si="11"/>
        <v>0</v>
      </c>
      <c r="BH53" s="3" t="str">
        <f t="shared" si="12"/>
        <v/>
      </c>
      <c r="BI53" s="3" t="str">
        <f t="shared" si="13"/>
        <v/>
      </c>
      <c r="BJ53" s="60"/>
      <c r="BK53" s="60"/>
      <c r="BL53" s="60"/>
      <c r="BM53" s="60"/>
    </row>
    <row r="54" spans="2:65">
      <c r="B54" s="165" t="e">
        <f>#REF!</f>
        <v>#REF!</v>
      </c>
      <c r="C54" s="15"/>
      <c r="D54" s="15"/>
      <c r="E54" s="270"/>
      <c r="F54" s="271"/>
      <c r="G54" s="272"/>
      <c r="H54" s="48">
        <f t="shared" si="9"/>
        <v>0</v>
      </c>
      <c r="I54" s="278"/>
      <c r="J54" s="278"/>
      <c r="K54" s="18" t="e">
        <f>#REF!</f>
        <v>#REF!</v>
      </c>
      <c r="L54" s="189" t="e">
        <f>#REF!</f>
        <v>#REF!</v>
      </c>
      <c r="M54" s="187" t="e">
        <f>#REF!</f>
        <v>#REF!</v>
      </c>
      <c r="N54" s="192"/>
      <c r="O54" s="240"/>
      <c r="P54" s="93" t="str">
        <f t="shared" si="14"/>
        <v/>
      </c>
      <c r="Q54" s="200"/>
      <c r="R54" s="196">
        <v>0</v>
      </c>
      <c r="S54" s="204">
        <v>2</v>
      </c>
      <c r="T54" s="240"/>
      <c r="U54" s="93" t="str">
        <f t="shared" si="15"/>
        <v/>
      </c>
      <c r="V54" s="200"/>
      <c r="W54" s="196">
        <v>0</v>
      </c>
      <c r="X54" s="204">
        <v>2</v>
      </c>
      <c r="Y54" s="207"/>
      <c r="Z54" s="6" t="str">
        <f>IF(Y54="","",IF(I54=1,VLOOKUP(Y54,#REF!,2,FALSE),IF(I54=2,VLOOKUP(Y54,#REF!,2,FALSE))))</f>
        <v/>
      </c>
      <c r="AA54" s="12"/>
      <c r="AB54" s="196">
        <v>0</v>
      </c>
      <c r="AC54" s="166">
        <v>2</v>
      </c>
      <c r="AD54" s="169"/>
      <c r="AE54" s="6" t="str">
        <f>IF(AD54="","",IF(I54=1,VLOOKUP(AD54,#REF!,2,FALSE),IF(I54=2,VLOOKUP(AD54,#REF!,2,FALSE))))</f>
        <v/>
      </c>
      <c r="AF54" s="168"/>
      <c r="AG54" s="166">
        <v>0</v>
      </c>
      <c r="AH54" s="166">
        <v>2</v>
      </c>
      <c r="AI54" s="167"/>
      <c r="AJ54" s="148" t="str">
        <f>IF(AI54="","",IF(I54=1,VLOOKUP(AI54,#REF!,2,FALSE),IF(I54=2,VLOOKUP(AI54,#REF!,2,FALSE))))</f>
        <v/>
      </c>
      <c r="AK54" s="24"/>
      <c r="AL54" s="154">
        <v>0</v>
      </c>
      <c r="AM54" s="154">
        <v>2</v>
      </c>
      <c r="AN54" s="5"/>
      <c r="AO54" s="5"/>
      <c r="AP54" s="3"/>
      <c r="AQ54" s="26"/>
      <c r="AR54" s="38" t="str">
        <f t="shared" si="3"/>
        <v/>
      </c>
      <c r="AS54" s="117">
        <f t="shared" si="16"/>
        <v>0</v>
      </c>
      <c r="AT54" s="117">
        <f t="shared" si="17"/>
        <v>0</v>
      </c>
      <c r="AU54" s="38" t="str">
        <f t="shared" si="6"/>
        <v/>
      </c>
      <c r="AV54" s="237" t="s">
        <v>290</v>
      </c>
      <c r="AW54" s="246">
        <f>COUNTIF($P$7:$P$116,45)+COUNTIF($U$7:$U$116,45)</f>
        <v>0</v>
      </c>
      <c r="AX54" s="245">
        <v>45</v>
      </c>
      <c r="AY54" s="60"/>
      <c r="BB54" s="42"/>
      <c r="BC54" s="42"/>
      <c r="BD54" s="60"/>
      <c r="BE54" s="60"/>
      <c r="BF54" s="60"/>
      <c r="BG54" s="3">
        <f t="shared" si="11"/>
        <v>0</v>
      </c>
      <c r="BH54" s="3" t="str">
        <f t="shared" si="12"/>
        <v/>
      </c>
      <c r="BI54" s="3" t="str">
        <f t="shared" si="13"/>
        <v/>
      </c>
      <c r="BJ54" s="60"/>
      <c r="BK54" s="60"/>
      <c r="BL54" s="60"/>
      <c r="BM54" s="60"/>
    </row>
    <row r="55" spans="2:65">
      <c r="B55" s="165" t="e">
        <f>#REF!</f>
        <v>#REF!</v>
      </c>
      <c r="C55" s="15"/>
      <c r="D55" s="15"/>
      <c r="E55" s="270"/>
      <c r="F55" s="271"/>
      <c r="G55" s="272"/>
      <c r="H55" s="48">
        <f t="shared" si="9"/>
        <v>0</v>
      </c>
      <c r="I55" s="278"/>
      <c r="J55" s="278"/>
      <c r="K55" s="18" t="e">
        <f>#REF!</f>
        <v>#REF!</v>
      </c>
      <c r="L55" s="189" t="e">
        <f>#REF!</f>
        <v>#REF!</v>
      </c>
      <c r="M55" s="187" t="e">
        <f>#REF!</f>
        <v>#REF!</v>
      </c>
      <c r="N55" s="192"/>
      <c r="O55" s="240"/>
      <c r="P55" s="93" t="str">
        <f t="shared" si="14"/>
        <v/>
      </c>
      <c r="Q55" s="200"/>
      <c r="R55" s="196">
        <v>0</v>
      </c>
      <c r="S55" s="204">
        <v>2</v>
      </c>
      <c r="T55" s="240"/>
      <c r="U55" s="93" t="str">
        <f t="shared" si="15"/>
        <v/>
      </c>
      <c r="V55" s="200"/>
      <c r="W55" s="196">
        <v>0</v>
      </c>
      <c r="X55" s="204">
        <v>2</v>
      </c>
      <c r="Y55" s="207"/>
      <c r="Z55" s="6" t="str">
        <f>IF(Y55="","",IF(I55=1,VLOOKUP(Y55,#REF!,2,FALSE),IF(I55=2,VLOOKUP(Y55,#REF!,2,FALSE))))</f>
        <v/>
      </c>
      <c r="AA55" s="12"/>
      <c r="AB55" s="196">
        <v>0</v>
      </c>
      <c r="AC55" s="166">
        <v>2</v>
      </c>
      <c r="AD55" s="169"/>
      <c r="AE55" s="6" t="str">
        <f>IF(AD55="","",IF(I55=1,VLOOKUP(AD55,#REF!,2,FALSE),IF(I55=2,VLOOKUP(AD55,#REF!,2,FALSE))))</f>
        <v/>
      </c>
      <c r="AF55" s="168"/>
      <c r="AG55" s="166">
        <v>0</v>
      </c>
      <c r="AH55" s="166">
        <v>2</v>
      </c>
      <c r="AI55" s="167"/>
      <c r="AJ55" s="148" t="str">
        <f>IF(AI55="","",IF(I55=1,VLOOKUP(AI55,#REF!,2,FALSE),IF(I55=2,VLOOKUP(AI55,#REF!,2,FALSE))))</f>
        <v/>
      </c>
      <c r="AK55" s="24"/>
      <c r="AL55" s="154">
        <v>0</v>
      </c>
      <c r="AM55" s="154">
        <v>2</v>
      </c>
      <c r="AN55" s="5"/>
      <c r="AO55" s="5"/>
      <c r="AP55" s="3"/>
      <c r="AQ55" s="26"/>
      <c r="AR55" s="38" t="str">
        <f t="shared" si="3"/>
        <v/>
      </c>
      <c r="AS55" s="117">
        <f t="shared" si="16"/>
        <v>0</v>
      </c>
      <c r="AT55" s="117">
        <f t="shared" si="17"/>
        <v>0</v>
      </c>
      <c r="AU55" s="38" t="str">
        <f t="shared" si="6"/>
        <v/>
      </c>
      <c r="AV55" s="236"/>
      <c r="AW55" s="246"/>
      <c r="AX55" s="245"/>
      <c r="AY55" s="60"/>
      <c r="BB55" s="42"/>
      <c r="BC55" s="42"/>
      <c r="BD55" s="60"/>
      <c r="BE55" s="60"/>
      <c r="BF55" s="60"/>
      <c r="BG55" s="3">
        <f t="shared" si="11"/>
        <v>0</v>
      </c>
      <c r="BH55" s="3" t="str">
        <f t="shared" si="12"/>
        <v/>
      </c>
      <c r="BI55" s="3" t="str">
        <f t="shared" si="13"/>
        <v/>
      </c>
      <c r="BJ55" s="60"/>
      <c r="BK55" s="60"/>
      <c r="BL55" s="60"/>
      <c r="BM55" s="60"/>
    </row>
    <row r="56" spans="2:65" ht="14.25" thickBot="1">
      <c r="B56" s="165" t="e">
        <f>#REF!</f>
        <v>#REF!</v>
      </c>
      <c r="C56" s="15"/>
      <c r="D56" s="15"/>
      <c r="E56" s="270"/>
      <c r="F56" s="271"/>
      <c r="G56" s="272"/>
      <c r="H56" s="48">
        <f t="shared" si="9"/>
        <v>0</v>
      </c>
      <c r="I56" s="278"/>
      <c r="J56" s="278"/>
      <c r="K56" s="18" t="e">
        <f>#REF!</f>
        <v>#REF!</v>
      </c>
      <c r="L56" s="189" t="e">
        <f>#REF!</f>
        <v>#REF!</v>
      </c>
      <c r="M56" s="187" t="e">
        <f>#REF!</f>
        <v>#REF!</v>
      </c>
      <c r="N56" s="192"/>
      <c r="O56" s="240"/>
      <c r="P56" s="93" t="str">
        <f t="shared" si="14"/>
        <v/>
      </c>
      <c r="Q56" s="200"/>
      <c r="R56" s="196">
        <v>0</v>
      </c>
      <c r="S56" s="204">
        <v>2</v>
      </c>
      <c r="T56" s="240"/>
      <c r="U56" s="93" t="str">
        <f t="shared" si="15"/>
        <v/>
      </c>
      <c r="V56" s="200"/>
      <c r="W56" s="196">
        <v>0</v>
      </c>
      <c r="X56" s="204">
        <v>2</v>
      </c>
      <c r="Y56" s="207"/>
      <c r="Z56" s="6" t="str">
        <f>IF(Y56="","",IF(I56=1,VLOOKUP(Y56,#REF!,2,FALSE),IF(I56=2,VLOOKUP(Y56,#REF!,2,FALSE))))</f>
        <v/>
      </c>
      <c r="AA56" s="12"/>
      <c r="AB56" s="196">
        <v>0</v>
      </c>
      <c r="AC56" s="166">
        <v>2</v>
      </c>
      <c r="AD56" s="169"/>
      <c r="AE56" s="6" t="str">
        <f>IF(AD56="","",IF(I56=1,VLOOKUP(AD56,#REF!,2,FALSE),IF(I56=2,VLOOKUP(AD56,#REF!,2,FALSE))))</f>
        <v/>
      </c>
      <c r="AF56" s="168"/>
      <c r="AG56" s="166">
        <v>0</v>
      </c>
      <c r="AH56" s="166">
        <v>2</v>
      </c>
      <c r="AI56" s="167"/>
      <c r="AJ56" s="148" t="str">
        <f>IF(AI56="","",IF(I56=1,VLOOKUP(AI56,#REF!,2,FALSE),IF(I56=2,VLOOKUP(AI56,#REF!,2,FALSE))))</f>
        <v/>
      </c>
      <c r="AK56" s="24"/>
      <c r="AL56" s="154">
        <v>0</v>
      </c>
      <c r="AM56" s="154">
        <v>2</v>
      </c>
      <c r="AN56" s="5"/>
      <c r="AO56" s="5"/>
      <c r="AP56" s="3"/>
      <c r="AQ56" s="26"/>
      <c r="AR56" s="38" t="str">
        <f t="shared" si="3"/>
        <v/>
      </c>
      <c r="AS56" s="117">
        <f t="shared" si="16"/>
        <v>0</v>
      </c>
      <c r="AT56" s="117">
        <f t="shared" si="17"/>
        <v>0</v>
      </c>
      <c r="AU56" s="38" t="str">
        <f t="shared" si="6"/>
        <v/>
      </c>
      <c r="AV56" s="122" t="s">
        <v>193</v>
      </c>
      <c r="AW56" s="53">
        <f>SUM(AW36:AW55)</f>
        <v>0</v>
      </c>
      <c r="AX56" s="245"/>
      <c r="AY56" s="60"/>
      <c r="BB56" s="42"/>
      <c r="BC56" s="42"/>
      <c r="BD56" s="60"/>
      <c r="BE56" s="60"/>
      <c r="BF56" s="60"/>
      <c r="BG56" s="3">
        <f t="shared" si="11"/>
        <v>0</v>
      </c>
      <c r="BH56" s="3" t="str">
        <f t="shared" si="12"/>
        <v/>
      </c>
      <c r="BI56" s="3" t="str">
        <f t="shared" si="13"/>
        <v/>
      </c>
      <c r="BJ56" s="60"/>
      <c r="BK56" s="60"/>
      <c r="BL56" s="60"/>
      <c r="BM56" s="60"/>
    </row>
    <row r="57" spans="2:65" ht="14.25" thickBot="1">
      <c r="B57" s="165" t="e">
        <f>#REF!</f>
        <v>#REF!</v>
      </c>
      <c r="C57" s="15"/>
      <c r="D57" s="15"/>
      <c r="E57" s="270"/>
      <c r="F57" s="271"/>
      <c r="G57" s="272"/>
      <c r="H57" s="48">
        <f t="shared" si="9"/>
        <v>0</v>
      </c>
      <c r="I57" s="278"/>
      <c r="J57" s="278"/>
      <c r="K57" s="18" t="e">
        <f>#REF!</f>
        <v>#REF!</v>
      </c>
      <c r="L57" s="189" t="e">
        <f>#REF!</f>
        <v>#REF!</v>
      </c>
      <c r="M57" s="187" t="e">
        <f>#REF!</f>
        <v>#REF!</v>
      </c>
      <c r="N57" s="192"/>
      <c r="O57" s="240"/>
      <c r="P57" s="93" t="str">
        <f t="shared" si="14"/>
        <v/>
      </c>
      <c r="Q57" s="200"/>
      <c r="R57" s="196">
        <v>0</v>
      </c>
      <c r="S57" s="204">
        <v>2</v>
      </c>
      <c r="T57" s="240"/>
      <c r="U57" s="93" t="str">
        <f t="shared" si="15"/>
        <v/>
      </c>
      <c r="V57" s="200"/>
      <c r="W57" s="196">
        <v>0</v>
      </c>
      <c r="X57" s="204">
        <v>2</v>
      </c>
      <c r="Y57" s="207"/>
      <c r="Z57" s="6" t="str">
        <f>IF(Y57="","",IF(I57=1,VLOOKUP(Y57,#REF!,2,FALSE),IF(I57=2,VLOOKUP(Y57,#REF!,2,FALSE))))</f>
        <v/>
      </c>
      <c r="AA57" s="12"/>
      <c r="AB57" s="196">
        <v>0</v>
      </c>
      <c r="AC57" s="166">
        <v>2</v>
      </c>
      <c r="AD57" s="169"/>
      <c r="AE57" s="6" t="str">
        <f>IF(AD57="","",IF(I57=1,VLOOKUP(AD57,#REF!,2,FALSE),IF(I57=2,VLOOKUP(AD57,#REF!,2,FALSE))))</f>
        <v/>
      </c>
      <c r="AF57" s="168"/>
      <c r="AG57" s="166">
        <v>0</v>
      </c>
      <c r="AH57" s="166">
        <v>2</v>
      </c>
      <c r="AI57" s="167"/>
      <c r="AJ57" s="148" t="str">
        <f>IF(AI57="","",IF(I57=1,VLOOKUP(AI57,#REF!,2,FALSE),IF(I57=2,VLOOKUP(AI57,#REF!,2,FALSE))))</f>
        <v/>
      </c>
      <c r="AK57" s="24"/>
      <c r="AL57" s="154">
        <v>0</v>
      </c>
      <c r="AM57" s="154">
        <v>2</v>
      </c>
      <c r="AN57" s="5"/>
      <c r="AO57" s="5"/>
      <c r="AP57" s="3"/>
      <c r="AQ57" s="26"/>
      <c r="AR57" s="38" t="str">
        <f t="shared" si="3"/>
        <v/>
      </c>
      <c r="AS57" s="117">
        <f t="shared" si="16"/>
        <v>0</v>
      </c>
      <c r="AT57" s="117">
        <f t="shared" si="17"/>
        <v>0</v>
      </c>
      <c r="AU57" s="38" t="str">
        <f t="shared" si="6"/>
        <v/>
      </c>
      <c r="AV57" s="213" t="s">
        <v>194</v>
      </c>
      <c r="AW57" s="211">
        <f>AW34+AW56</f>
        <v>0</v>
      </c>
      <c r="AX57" s="245"/>
      <c r="AY57" s="60"/>
      <c r="BB57" s="42"/>
      <c r="BC57" s="42"/>
      <c r="BD57" s="60"/>
      <c r="BE57" s="60"/>
      <c r="BF57" s="60"/>
      <c r="BG57" s="3">
        <f t="shared" si="11"/>
        <v>0</v>
      </c>
      <c r="BH57" s="3" t="str">
        <f t="shared" si="12"/>
        <v/>
      </c>
      <c r="BI57" s="3" t="str">
        <f t="shared" si="13"/>
        <v/>
      </c>
      <c r="BJ57" s="60"/>
      <c r="BK57" s="60"/>
      <c r="BL57" s="60"/>
      <c r="BM57" s="60"/>
    </row>
    <row r="58" spans="2:65">
      <c r="B58" s="165" t="e">
        <f>#REF!</f>
        <v>#REF!</v>
      </c>
      <c r="C58" s="15"/>
      <c r="D58" s="15"/>
      <c r="E58" s="270"/>
      <c r="F58" s="271"/>
      <c r="G58" s="272"/>
      <c r="H58" s="48">
        <f t="shared" si="9"/>
        <v>0</v>
      </c>
      <c r="I58" s="278"/>
      <c r="J58" s="278"/>
      <c r="K58" s="18" t="e">
        <f>#REF!</f>
        <v>#REF!</v>
      </c>
      <c r="L58" s="189" t="e">
        <f>#REF!</f>
        <v>#REF!</v>
      </c>
      <c r="M58" s="187" t="e">
        <f>#REF!</f>
        <v>#REF!</v>
      </c>
      <c r="N58" s="192"/>
      <c r="O58" s="240"/>
      <c r="P58" s="93" t="str">
        <f t="shared" si="14"/>
        <v/>
      </c>
      <c r="Q58" s="200"/>
      <c r="R58" s="196">
        <v>0</v>
      </c>
      <c r="S58" s="204">
        <v>2</v>
      </c>
      <c r="T58" s="240"/>
      <c r="U58" s="93" t="str">
        <f t="shared" si="15"/>
        <v/>
      </c>
      <c r="V58" s="200"/>
      <c r="W58" s="196">
        <v>0</v>
      </c>
      <c r="X58" s="204">
        <v>2</v>
      </c>
      <c r="Y58" s="207"/>
      <c r="Z58" s="6" t="str">
        <f>IF(Y58="","",IF(I58=1,VLOOKUP(Y58,#REF!,2,FALSE),IF(I58=2,VLOOKUP(Y58,#REF!,2,FALSE))))</f>
        <v/>
      </c>
      <c r="AA58" s="12"/>
      <c r="AB58" s="196">
        <v>0</v>
      </c>
      <c r="AC58" s="166">
        <v>2</v>
      </c>
      <c r="AD58" s="169"/>
      <c r="AE58" s="6" t="str">
        <f>IF(AD58="","",IF(I58=1,VLOOKUP(AD58,#REF!,2,FALSE),IF(I58=2,VLOOKUP(AD58,#REF!,2,FALSE))))</f>
        <v/>
      </c>
      <c r="AF58" s="168"/>
      <c r="AG58" s="166">
        <v>0</v>
      </c>
      <c r="AH58" s="166">
        <v>2</v>
      </c>
      <c r="AI58" s="167"/>
      <c r="AJ58" s="148" t="str">
        <f>IF(AI58="","",IF(I58=1,VLOOKUP(AI58,#REF!,2,FALSE),IF(I58=2,VLOOKUP(AI58,#REF!,2,FALSE))))</f>
        <v/>
      </c>
      <c r="AK58" s="24"/>
      <c r="AL58" s="154">
        <v>0</v>
      </c>
      <c r="AM58" s="154">
        <v>2</v>
      </c>
      <c r="AN58" s="5"/>
      <c r="AO58" s="5"/>
      <c r="AP58" s="3"/>
      <c r="AQ58" s="26"/>
      <c r="AR58" s="38" t="str">
        <f t="shared" si="3"/>
        <v/>
      </c>
      <c r="AS58" s="117">
        <f t="shared" si="16"/>
        <v>0</v>
      </c>
      <c r="AT58" s="117">
        <f t="shared" si="17"/>
        <v>0</v>
      </c>
      <c r="AU58" s="38" t="str">
        <f t="shared" si="6"/>
        <v/>
      </c>
      <c r="AV58" s="123"/>
      <c r="AW58" s="60"/>
      <c r="AX58" s="231"/>
      <c r="AY58" s="60"/>
      <c r="BB58" s="42"/>
      <c r="BC58" s="42"/>
      <c r="BD58" s="60"/>
      <c r="BE58" s="60"/>
      <c r="BF58" s="60"/>
      <c r="BG58" s="3">
        <f t="shared" si="11"/>
        <v>0</v>
      </c>
      <c r="BH58" s="3" t="str">
        <f t="shared" si="12"/>
        <v/>
      </c>
      <c r="BI58" s="3" t="str">
        <f t="shared" si="13"/>
        <v/>
      </c>
      <c r="BJ58" s="60"/>
      <c r="BK58" s="60"/>
      <c r="BL58" s="60"/>
      <c r="BM58" s="60"/>
    </row>
    <row r="59" spans="2:65">
      <c r="B59" s="165" t="e">
        <f>#REF!</f>
        <v>#REF!</v>
      </c>
      <c r="C59" s="15"/>
      <c r="D59" s="15"/>
      <c r="E59" s="270"/>
      <c r="F59" s="271"/>
      <c r="G59" s="272"/>
      <c r="H59" s="48">
        <f t="shared" si="9"/>
        <v>0</v>
      </c>
      <c r="I59" s="278"/>
      <c r="J59" s="278"/>
      <c r="K59" s="18" t="e">
        <f>#REF!</f>
        <v>#REF!</v>
      </c>
      <c r="L59" s="189" t="e">
        <f>#REF!</f>
        <v>#REF!</v>
      </c>
      <c r="M59" s="187" t="e">
        <f>#REF!</f>
        <v>#REF!</v>
      </c>
      <c r="N59" s="192"/>
      <c r="O59" s="240"/>
      <c r="P59" s="93" t="str">
        <f t="shared" si="14"/>
        <v/>
      </c>
      <c r="Q59" s="200"/>
      <c r="R59" s="196">
        <v>0</v>
      </c>
      <c r="S59" s="204">
        <v>2</v>
      </c>
      <c r="T59" s="240"/>
      <c r="U59" s="93" t="str">
        <f t="shared" si="15"/>
        <v/>
      </c>
      <c r="V59" s="200"/>
      <c r="W59" s="196">
        <v>0</v>
      </c>
      <c r="X59" s="204">
        <v>2</v>
      </c>
      <c r="Y59" s="207"/>
      <c r="Z59" s="6" t="str">
        <f>IF(Y59="","",IF(I59=1,VLOOKUP(Y59,#REF!,2,FALSE),IF(I59=2,VLOOKUP(Y59,#REF!,2,FALSE))))</f>
        <v/>
      </c>
      <c r="AA59" s="12"/>
      <c r="AB59" s="196">
        <v>0</v>
      </c>
      <c r="AC59" s="166">
        <v>2</v>
      </c>
      <c r="AD59" s="169"/>
      <c r="AE59" s="6" t="str">
        <f>IF(AD59="","",IF(I59=1,VLOOKUP(AD59,#REF!,2,FALSE),IF(I59=2,VLOOKUP(AD59,#REF!,2,FALSE))))</f>
        <v/>
      </c>
      <c r="AF59" s="168"/>
      <c r="AG59" s="166">
        <v>0</v>
      </c>
      <c r="AH59" s="166">
        <v>2</v>
      </c>
      <c r="AI59" s="167"/>
      <c r="AJ59" s="148" t="str">
        <f>IF(AI59="","",IF(I59=1,VLOOKUP(AI59,#REF!,2,FALSE),IF(I59=2,VLOOKUP(AI59,#REF!,2,FALSE))))</f>
        <v/>
      </c>
      <c r="AK59" s="24"/>
      <c r="AL59" s="154">
        <v>0</v>
      </c>
      <c r="AM59" s="154">
        <v>2</v>
      </c>
      <c r="AN59" s="5"/>
      <c r="AO59" s="5"/>
      <c r="AP59" s="3"/>
      <c r="AQ59" s="26"/>
      <c r="AR59" s="38" t="str">
        <f t="shared" si="3"/>
        <v/>
      </c>
      <c r="AS59" s="117">
        <f t="shared" si="16"/>
        <v>0</v>
      </c>
      <c r="AT59" s="117">
        <f t="shared" si="17"/>
        <v>0</v>
      </c>
      <c r="AU59" s="38" t="str">
        <f t="shared" si="6"/>
        <v/>
      </c>
      <c r="AV59" s="123"/>
      <c r="AW59" s="60"/>
      <c r="AX59" s="231"/>
      <c r="AY59" s="60"/>
      <c r="BB59" s="42"/>
      <c r="BC59" s="42"/>
      <c r="BD59" s="60"/>
      <c r="BE59" s="60"/>
      <c r="BF59" s="60"/>
      <c r="BG59" s="3">
        <f t="shared" si="11"/>
        <v>0</v>
      </c>
      <c r="BH59" s="3" t="str">
        <f t="shared" si="12"/>
        <v/>
      </c>
      <c r="BI59" s="3" t="str">
        <f t="shared" si="13"/>
        <v/>
      </c>
      <c r="BJ59" s="60"/>
      <c r="BK59" s="60"/>
      <c r="BL59" s="60"/>
      <c r="BM59" s="60"/>
    </row>
    <row r="60" spans="2:65">
      <c r="B60" s="165" t="e">
        <f>#REF!</f>
        <v>#REF!</v>
      </c>
      <c r="C60" s="15"/>
      <c r="D60" s="15"/>
      <c r="E60" s="270"/>
      <c r="F60" s="271"/>
      <c r="G60" s="272"/>
      <c r="H60" s="48">
        <f t="shared" si="9"/>
        <v>0</v>
      </c>
      <c r="I60" s="278"/>
      <c r="J60" s="278"/>
      <c r="K60" s="18" t="e">
        <f>#REF!</f>
        <v>#REF!</v>
      </c>
      <c r="L60" s="189" t="e">
        <f>#REF!</f>
        <v>#REF!</v>
      </c>
      <c r="M60" s="187" t="e">
        <f>#REF!</f>
        <v>#REF!</v>
      </c>
      <c r="N60" s="192"/>
      <c r="O60" s="240"/>
      <c r="P60" s="93" t="str">
        <f t="shared" si="14"/>
        <v/>
      </c>
      <c r="Q60" s="200"/>
      <c r="R60" s="196">
        <v>0</v>
      </c>
      <c r="S60" s="204">
        <v>2</v>
      </c>
      <c r="T60" s="240"/>
      <c r="U60" s="93" t="str">
        <f t="shared" si="15"/>
        <v/>
      </c>
      <c r="V60" s="200"/>
      <c r="W60" s="196">
        <v>0</v>
      </c>
      <c r="X60" s="204">
        <v>2</v>
      </c>
      <c r="Y60" s="207"/>
      <c r="Z60" s="6" t="str">
        <f>IF(Y60="","",IF(I60=1,VLOOKUP(Y60,#REF!,2,FALSE),IF(I60=2,VLOOKUP(Y60,#REF!,2,FALSE))))</f>
        <v/>
      </c>
      <c r="AA60" s="12"/>
      <c r="AB60" s="196">
        <v>0</v>
      </c>
      <c r="AC60" s="166">
        <v>2</v>
      </c>
      <c r="AD60" s="169"/>
      <c r="AE60" s="6" t="str">
        <f>IF(AD60="","",IF(I60=1,VLOOKUP(AD60,#REF!,2,FALSE),IF(I60=2,VLOOKUP(AD60,#REF!,2,FALSE))))</f>
        <v/>
      </c>
      <c r="AF60" s="168"/>
      <c r="AG60" s="166">
        <v>0</v>
      </c>
      <c r="AH60" s="166">
        <v>2</v>
      </c>
      <c r="AI60" s="167"/>
      <c r="AJ60" s="148" t="str">
        <f>IF(AI60="","",IF(I60=1,VLOOKUP(AI60,#REF!,2,FALSE),IF(I60=2,VLOOKUP(AI60,#REF!,2,FALSE))))</f>
        <v/>
      </c>
      <c r="AK60" s="24"/>
      <c r="AL60" s="154">
        <v>0</v>
      </c>
      <c r="AM60" s="154">
        <v>2</v>
      </c>
      <c r="AN60" s="5"/>
      <c r="AO60" s="5"/>
      <c r="AP60" s="3"/>
      <c r="AQ60" s="26"/>
      <c r="AR60" s="38" t="str">
        <f t="shared" si="3"/>
        <v/>
      </c>
      <c r="AS60" s="117">
        <f t="shared" si="16"/>
        <v>0</v>
      </c>
      <c r="AT60" s="117">
        <f t="shared" si="17"/>
        <v>0</v>
      </c>
      <c r="AU60" s="38" t="str">
        <f t="shared" si="6"/>
        <v/>
      </c>
      <c r="AV60" s="60"/>
      <c r="AW60" s="60"/>
      <c r="AX60" s="231"/>
      <c r="AY60" s="60"/>
      <c r="BB60" s="42"/>
      <c r="BC60" s="42"/>
      <c r="BD60" s="60"/>
      <c r="BE60" s="60"/>
      <c r="BF60" s="60"/>
      <c r="BG60" s="3">
        <f t="shared" si="11"/>
        <v>0</v>
      </c>
      <c r="BH60" s="3" t="str">
        <f t="shared" si="12"/>
        <v/>
      </c>
      <c r="BI60" s="3" t="str">
        <f t="shared" si="13"/>
        <v/>
      </c>
      <c r="BJ60" s="60"/>
      <c r="BK60" s="60"/>
      <c r="BL60" s="60"/>
      <c r="BM60" s="60"/>
    </row>
    <row r="61" spans="2:65">
      <c r="B61" s="165" t="e">
        <f>#REF!</f>
        <v>#REF!</v>
      </c>
      <c r="C61" s="15"/>
      <c r="D61" s="15"/>
      <c r="E61" s="270"/>
      <c r="F61" s="271"/>
      <c r="G61" s="272"/>
      <c r="H61" s="48">
        <f t="shared" si="9"/>
        <v>0</v>
      </c>
      <c r="I61" s="278"/>
      <c r="J61" s="278"/>
      <c r="K61" s="18" t="e">
        <f>#REF!</f>
        <v>#REF!</v>
      </c>
      <c r="L61" s="189" t="e">
        <f>#REF!</f>
        <v>#REF!</v>
      </c>
      <c r="M61" s="187" t="e">
        <f>#REF!</f>
        <v>#REF!</v>
      </c>
      <c r="N61" s="192"/>
      <c r="O61" s="240"/>
      <c r="P61" s="93" t="str">
        <f t="shared" si="14"/>
        <v/>
      </c>
      <c r="Q61" s="200"/>
      <c r="R61" s="196">
        <v>0</v>
      </c>
      <c r="S61" s="204">
        <v>2</v>
      </c>
      <c r="T61" s="240"/>
      <c r="U61" s="93" t="str">
        <f t="shared" si="15"/>
        <v/>
      </c>
      <c r="V61" s="200"/>
      <c r="W61" s="196">
        <v>0</v>
      </c>
      <c r="X61" s="204">
        <v>2</v>
      </c>
      <c r="Y61" s="207"/>
      <c r="Z61" s="6" t="str">
        <f>IF(Y61="","",IF(I61=1,VLOOKUP(Y61,#REF!,2,FALSE),IF(I61=2,VLOOKUP(Y61,#REF!,2,FALSE))))</f>
        <v/>
      </c>
      <c r="AA61" s="12"/>
      <c r="AB61" s="196">
        <v>0</v>
      </c>
      <c r="AC61" s="166">
        <v>2</v>
      </c>
      <c r="AD61" s="169"/>
      <c r="AE61" s="6" t="str">
        <f>IF(AD61="","",IF(I61=1,VLOOKUP(AD61,#REF!,2,FALSE),IF(I61=2,VLOOKUP(AD61,#REF!,2,FALSE))))</f>
        <v/>
      </c>
      <c r="AF61" s="168"/>
      <c r="AG61" s="166">
        <v>0</v>
      </c>
      <c r="AH61" s="166">
        <v>2</v>
      </c>
      <c r="AI61" s="167"/>
      <c r="AJ61" s="148" t="str">
        <f>IF(AI61="","",IF(I61=1,VLOOKUP(AI61,#REF!,2,FALSE),IF(I61=2,VLOOKUP(AI61,#REF!,2,FALSE))))</f>
        <v/>
      </c>
      <c r="AK61" s="24"/>
      <c r="AL61" s="154">
        <v>0</v>
      </c>
      <c r="AM61" s="154">
        <v>2</v>
      </c>
      <c r="AN61" s="5"/>
      <c r="AO61" s="5"/>
      <c r="AP61" s="3"/>
      <c r="AQ61" s="26"/>
      <c r="AR61" s="38" t="str">
        <f t="shared" si="3"/>
        <v/>
      </c>
      <c r="AS61" s="117">
        <f t="shared" si="16"/>
        <v>0</v>
      </c>
      <c r="AT61" s="117">
        <f t="shared" si="17"/>
        <v>0</v>
      </c>
      <c r="AU61" s="38" t="str">
        <f t="shared" si="6"/>
        <v/>
      </c>
      <c r="AV61" s="60"/>
      <c r="AW61" s="60"/>
      <c r="AX61" s="231"/>
      <c r="AY61" s="60"/>
      <c r="BB61" s="42"/>
      <c r="BC61" s="42"/>
      <c r="BD61" s="60"/>
      <c r="BE61" s="60"/>
      <c r="BF61" s="60"/>
      <c r="BG61" s="3">
        <f t="shared" si="11"/>
        <v>0</v>
      </c>
      <c r="BH61" s="3" t="str">
        <f t="shared" si="12"/>
        <v/>
      </c>
      <c r="BI61" s="3" t="str">
        <f t="shared" si="13"/>
        <v/>
      </c>
      <c r="BJ61" s="60"/>
      <c r="BK61" s="60"/>
      <c r="BL61" s="60"/>
      <c r="BM61" s="60"/>
    </row>
    <row r="62" spans="2:65">
      <c r="B62" s="165" t="e">
        <f>#REF!</f>
        <v>#REF!</v>
      </c>
      <c r="C62" s="15"/>
      <c r="D62" s="15"/>
      <c r="E62" s="270"/>
      <c r="F62" s="271"/>
      <c r="G62" s="272"/>
      <c r="H62" s="48">
        <f t="shared" si="9"/>
        <v>0</v>
      </c>
      <c r="I62" s="278"/>
      <c r="J62" s="278"/>
      <c r="K62" s="18" t="e">
        <f>#REF!</f>
        <v>#REF!</v>
      </c>
      <c r="L62" s="189" t="e">
        <f>#REF!</f>
        <v>#REF!</v>
      </c>
      <c r="M62" s="187" t="e">
        <f>#REF!</f>
        <v>#REF!</v>
      </c>
      <c r="N62" s="192"/>
      <c r="O62" s="240"/>
      <c r="P62" s="93" t="str">
        <f t="shared" si="14"/>
        <v/>
      </c>
      <c r="Q62" s="200"/>
      <c r="R62" s="196">
        <v>0</v>
      </c>
      <c r="S62" s="204">
        <v>2</v>
      </c>
      <c r="T62" s="240"/>
      <c r="U62" s="93" t="str">
        <f t="shared" si="15"/>
        <v/>
      </c>
      <c r="V62" s="200"/>
      <c r="W62" s="196">
        <v>0</v>
      </c>
      <c r="X62" s="204">
        <v>2</v>
      </c>
      <c r="Y62" s="207"/>
      <c r="Z62" s="6" t="str">
        <f>IF(Y62="","",IF(I62=1,VLOOKUP(Y62,#REF!,2,FALSE),IF(I62=2,VLOOKUP(Y62,#REF!,2,FALSE))))</f>
        <v/>
      </c>
      <c r="AA62" s="12"/>
      <c r="AB62" s="196">
        <v>0</v>
      </c>
      <c r="AC62" s="166">
        <v>2</v>
      </c>
      <c r="AD62" s="169"/>
      <c r="AE62" s="6" t="str">
        <f>IF(AD62="","",IF(I62=1,VLOOKUP(AD62,#REF!,2,FALSE),IF(I62=2,VLOOKUP(AD62,#REF!,2,FALSE))))</f>
        <v/>
      </c>
      <c r="AF62" s="168"/>
      <c r="AG62" s="166">
        <v>0</v>
      </c>
      <c r="AH62" s="166">
        <v>2</v>
      </c>
      <c r="AI62" s="167"/>
      <c r="AJ62" s="148" t="str">
        <f>IF(AI62="","",IF(I62=1,VLOOKUP(AI62,#REF!,2,FALSE),IF(I62=2,VLOOKUP(AI62,#REF!,2,FALSE))))</f>
        <v/>
      </c>
      <c r="AK62" s="24"/>
      <c r="AL62" s="154">
        <v>0</v>
      </c>
      <c r="AM62" s="154">
        <v>2</v>
      </c>
      <c r="AN62" s="5"/>
      <c r="AO62" s="5"/>
      <c r="AP62" s="3"/>
      <c r="AQ62" s="26"/>
      <c r="AR62" s="38" t="str">
        <f t="shared" si="3"/>
        <v/>
      </c>
      <c r="AS62" s="117">
        <f t="shared" si="16"/>
        <v>0</v>
      </c>
      <c r="AT62" s="117">
        <f t="shared" si="17"/>
        <v>0</v>
      </c>
      <c r="AU62" s="38" t="str">
        <f t="shared" si="6"/>
        <v/>
      </c>
      <c r="AV62" s="60"/>
      <c r="AW62" s="60"/>
      <c r="AX62" s="231"/>
      <c r="AY62" s="60"/>
      <c r="BB62" s="42"/>
      <c r="BC62" s="42"/>
      <c r="BD62" s="60"/>
      <c r="BE62" s="60"/>
      <c r="BF62" s="60"/>
      <c r="BG62" s="3">
        <f t="shared" si="11"/>
        <v>0</v>
      </c>
      <c r="BH62" s="3" t="str">
        <f t="shared" si="12"/>
        <v/>
      </c>
      <c r="BI62" s="3" t="str">
        <f t="shared" si="13"/>
        <v/>
      </c>
      <c r="BJ62" s="60"/>
      <c r="BK62" s="60"/>
      <c r="BL62" s="60"/>
      <c r="BM62" s="60"/>
    </row>
    <row r="63" spans="2:65">
      <c r="B63" s="165" t="e">
        <f>#REF!</f>
        <v>#REF!</v>
      </c>
      <c r="C63" s="15"/>
      <c r="D63" s="15"/>
      <c r="E63" s="270"/>
      <c r="F63" s="271"/>
      <c r="G63" s="272"/>
      <c r="H63" s="48">
        <f t="shared" si="9"/>
        <v>0</v>
      </c>
      <c r="I63" s="278"/>
      <c r="J63" s="278"/>
      <c r="K63" s="18" t="e">
        <f>#REF!</f>
        <v>#REF!</v>
      </c>
      <c r="L63" s="189" t="e">
        <f>#REF!</f>
        <v>#REF!</v>
      </c>
      <c r="M63" s="187" t="e">
        <f>#REF!</f>
        <v>#REF!</v>
      </c>
      <c r="N63" s="192"/>
      <c r="O63" s="240"/>
      <c r="P63" s="93" t="str">
        <f t="shared" si="14"/>
        <v/>
      </c>
      <c r="Q63" s="200"/>
      <c r="R63" s="196">
        <v>0</v>
      </c>
      <c r="S63" s="204">
        <v>2</v>
      </c>
      <c r="T63" s="240"/>
      <c r="U63" s="93" t="str">
        <f t="shared" si="15"/>
        <v/>
      </c>
      <c r="V63" s="200"/>
      <c r="W63" s="196">
        <v>0</v>
      </c>
      <c r="X63" s="204">
        <v>2</v>
      </c>
      <c r="Y63" s="207"/>
      <c r="Z63" s="6" t="str">
        <f>IF(Y63="","",IF(I63=1,VLOOKUP(Y63,#REF!,2,FALSE),IF(I63=2,VLOOKUP(Y63,#REF!,2,FALSE))))</f>
        <v/>
      </c>
      <c r="AA63" s="12"/>
      <c r="AB63" s="196">
        <v>0</v>
      </c>
      <c r="AC63" s="166">
        <v>2</v>
      </c>
      <c r="AD63" s="169"/>
      <c r="AE63" s="6" t="str">
        <f>IF(AD63="","",IF(I63=1,VLOOKUP(AD63,#REF!,2,FALSE),IF(I63=2,VLOOKUP(AD63,#REF!,2,FALSE))))</f>
        <v/>
      </c>
      <c r="AF63" s="168"/>
      <c r="AG63" s="166">
        <v>0</v>
      </c>
      <c r="AH63" s="166">
        <v>2</v>
      </c>
      <c r="AI63" s="167"/>
      <c r="AJ63" s="148" t="str">
        <f>IF(AI63="","",IF(I63=1,VLOOKUP(AI63,#REF!,2,FALSE),IF(I63=2,VLOOKUP(AI63,#REF!,2,FALSE))))</f>
        <v/>
      </c>
      <c r="AK63" s="24"/>
      <c r="AL63" s="154">
        <v>0</v>
      </c>
      <c r="AM63" s="154">
        <v>2</v>
      </c>
      <c r="AN63" s="5"/>
      <c r="AO63" s="5"/>
      <c r="AP63" s="3"/>
      <c r="AQ63" s="26"/>
      <c r="AR63" s="38" t="str">
        <f t="shared" si="3"/>
        <v/>
      </c>
      <c r="AS63" s="117">
        <f t="shared" si="16"/>
        <v>0</v>
      </c>
      <c r="AT63" s="117">
        <f t="shared" si="17"/>
        <v>0</v>
      </c>
      <c r="AU63" s="38" t="str">
        <f t="shared" si="6"/>
        <v/>
      </c>
      <c r="AV63" s="60"/>
      <c r="AW63" s="60"/>
      <c r="AX63" s="231"/>
      <c r="AY63" s="60"/>
      <c r="BB63" s="42"/>
      <c r="BC63" s="42"/>
      <c r="BD63" s="60"/>
      <c r="BE63" s="60"/>
      <c r="BF63" s="60"/>
      <c r="BG63" s="3">
        <f t="shared" si="11"/>
        <v>0</v>
      </c>
      <c r="BH63" s="3" t="str">
        <f t="shared" si="12"/>
        <v/>
      </c>
      <c r="BI63" s="3" t="str">
        <f t="shared" si="13"/>
        <v/>
      </c>
      <c r="BJ63" s="60"/>
      <c r="BK63" s="60"/>
      <c r="BL63" s="60"/>
      <c r="BM63" s="60"/>
    </row>
    <row r="64" spans="2:65">
      <c r="B64" s="165" t="e">
        <f>#REF!</f>
        <v>#REF!</v>
      </c>
      <c r="C64" s="15"/>
      <c r="D64" s="15"/>
      <c r="E64" s="270"/>
      <c r="F64" s="271"/>
      <c r="G64" s="272"/>
      <c r="H64" s="48">
        <f t="shared" si="9"/>
        <v>0</v>
      </c>
      <c r="I64" s="278"/>
      <c r="J64" s="278"/>
      <c r="K64" s="18" t="e">
        <f>#REF!</f>
        <v>#REF!</v>
      </c>
      <c r="L64" s="189" t="e">
        <f>#REF!</f>
        <v>#REF!</v>
      </c>
      <c r="M64" s="187" t="e">
        <f>#REF!</f>
        <v>#REF!</v>
      </c>
      <c r="N64" s="192"/>
      <c r="O64" s="240"/>
      <c r="P64" s="93" t="str">
        <f t="shared" si="14"/>
        <v/>
      </c>
      <c r="Q64" s="200"/>
      <c r="R64" s="196">
        <v>0</v>
      </c>
      <c r="S64" s="204">
        <v>2</v>
      </c>
      <c r="T64" s="240"/>
      <c r="U64" s="93" t="str">
        <f t="shared" si="15"/>
        <v/>
      </c>
      <c r="V64" s="200"/>
      <c r="W64" s="196">
        <v>0</v>
      </c>
      <c r="X64" s="204">
        <v>2</v>
      </c>
      <c r="Y64" s="207"/>
      <c r="Z64" s="6" t="str">
        <f>IF(Y64="","",IF(I64=1,VLOOKUP(Y64,#REF!,2,FALSE),IF(I64=2,VLOOKUP(Y64,#REF!,2,FALSE))))</f>
        <v/>
      </c>
      <c r="AA64" s="12"/>
      <c r="AB64" s="196">
        <v>0</v>
      </c>
      <c r="AC64" s="166">
        <v>2</v>
      </c>
      <c r="AD64" s="169"/>
      <c r="AE64" s="6" t="str">
        <f>IF(AD64="","",IF(I64=1,VLOOKUP(AD64,#REF!,2,FALSE),IF(I64=2,VLOOKUP(AD64,#REF!,2,FALSE))))</f>
        <v/>
      </c>
      <c r="AF64" s="168"/>
      <c r="AG64" s="166">
        <v>0</v>
      </c>
      <c r="AH64" s="166">
        <v>2</v>
      </c>
      <c r="AI64" s="167"/>
      <c r="AJ64" s="148" t="str">
        <f>IF(AI64="","",IF(I64=1,VLOOKUP(AI64,#REF!,2,FALSE),IF(I64=2,VLOOKUP(AI64,#REF!,2,FALSE))))</f>
        <v/>
      </c>
      <c r="AK64" s="24"/>
      <c r="AL64" s="154">
        <v>0</v>
      </c>
      <c r="AM64" s="154">
        <v>2</v>
      </c>
      <c r="AN64" s="5"/>
      <c r="AO64" s="5"/>
      <c r="AP64" s="3"/>
      <c r="AQ64" s="26"/>
      <c r="AR64" s="38" t="str">
        <f t="shared" si="3"/>
        <v/>
      </c>
      <c r="AS64" s="117">
        <f t="shared" si="16"/>
        <v>0</v>
      </c>
      <c r="AT64" s="117">
        <f t="shared" si="17"/>
        <v>0</v>
      </c>
      <c r="AU64" s="38" t="str">
        <f t="shared" si="6"/>
        <v/>
      </c>
      <c r="AV64" s="60"/>
      <c r="AW64" s="60"/>
      <c r="AX64" s="231"/>
      <c r="AY64" s="60"/>
      <c r="BB64" s="42"/>
      <c r="BC64" s="42"/>
      <c r="BD64" s="60"/>
      <c r="BE64" s="60"/>
      <c r="BF64" s="60"/>
      <c r="BG64" s="3">
        <f t="shared" si="11"/>
        <v>0</v>
      </c>
      <c r="BH64" s="3" t="str">
        <f t="shared" ref="BH64:BH95" si="18">IF(I63=1,BG64,"")</f>
        <v/>
      </c>
      <c r="BI64" s="3" t="str">
        <f t="shared" ref="BI64:BI95" si="19">IF(I63=2,BG64,"")</f>
        <v/>
      </c>
      <c r="BJ64" s="60"/>
      <c r="BK64" s="60"/>
      <c r="BL64" s="60"/>
      <c r="BM64" s="60"/>
    </row>
    <row r="65" spans="2:65">
      <c r="B65" s="165" t="e">
        <f>#REF!</f>
        <v>#REF!</v>
      </c>
      <c r="C65" s="15"/>
      <c r="D65" s="15"/>
      <c r="E65" s="270"/>
      <c r="F65" s="271"/>
      <c r="G65" s="272"/>
      <c r="H65" s="48">
        <f t="shared" si="9"/>
        <v>0</v>
      </c>
      <c r="I65" s="278"/>
      <c r="J65" s="278"/>
      <c r="K65" s="18" t="e">
        <f>#REF!</f>
        <v>#REF!</v>
      </c>
      <c r="L65" s="189" t="e">
        <f>#REF!</f>
        <v>#REF!</v>
      </c>
      <c r="M65" s="187" t="e">
        <f>#REF!</f>
        <v>#REF!</v>
      </c>
      <c r="N65" s="192"/>
      <c r="O65" s="240"/>
      <c r="P65" s="93" t="str">
        <f t="shared" si="14"/>
        <v/>
      </c>
      <c r="Q65" s="200"/>
      <c r="R65" s="196">
        <v>0</v>
      </c>
      <c r="S65" s="204">
        <v>2</v>
      </c>
      <c r="T65" s="240"/>
      <c r="U65" s="93" t="str">
        <f t="shared" si="15"/>
        <v/>
      </c>
      <c r="V65" s="200"/>
      <c r="W65" s="196">
        <v>0</v>
      </c>
      <c r="X65" s="204">
        <v>2</v>
      </c>
      <c r="Y65" s="207"/>
      <c r="Z65" s="6" t="str">
        <f>IF(Y65="","",IF(I65=1,VLOOKUP(Y65,#REF!,2,FALSE),IF(I65=2,VLOOKUP(Y65,#REF!,2,FALSE))))</f>
        <v/>
      </c>
      <c r="AA65" s="12"/>
      <c r="AB65" s="196">
        <v>0</v>
      </c>
      <c r="AC65" s="166">
        <v>2</v>
      </c>
      <c r="AD65" s="169"/>
      <c r="AE65" s="6" t="str">
        <f>IF(AD65="","",IF(I65=1,VLOOKUP(AD65,#REF!,2,FALSE),IF(I65=2,VLOOKUP(AD65,#REF!,2,FALSE))))</f>
        <v/>
      </c>
      <c r="AF65" s="168"/>
      <c r="AG65" s="166">
        <v>0</v>
      </c>
      <c r="AH65" s="166">
        <v>2</v>
      </c>
      <c r="AI65" s="167"/>
      <c r="AJ65" s="148" t="str">
        <f>IF(AI65="","",IF(I65=1,VLOOKUP(AI65,#REF!,2,FALSE),IF(I65=2,VLOOKUP(AI65,#REF!,2,FALSE))))</f>
        <v/>
      </c>
      <c r="AK65" s="24"/>
      <c r="AL65" s="154">
        <v>0</v>
      </c>
      <c r="AM65" s="154">
        <v>2</v>
      </c>
      <c r="AN65" s="5"/>
      <c r="AO65" s="5"/>
      <c r="AP65" s="3"/>
      <c r="AQ65" s="26"/>
      <c r="AR65" s="38" t="str">
        <f t="shared" si="3"/>
        <v/>
      </c>
      <c r="AS65" s="117">
        <f t="shared" si="16"/>
        <v>0</v>
      </c>
      <c r="AT65" s="117">
        <f t="shared" si="17"/>
        <v>0</v>
      </c>
      <c r="AU65" s="38" t="str">
        <f t="shared" si="6"/>
        <v/>
      </c>
      <c r="AV65" s="60"/>
      <c r="AW65" s="60"/>
      <c r="AX65" s="231"/>
      <c r="AY65" s="60"/>
      <c r="BB65" s="42"/>
      <c r="BC65" s="42"/>
      <c r="BD65" s="60"/>
      <c r="BE65" s="60"/>
      <c r="BF65" s="60"/>
      <c r="BG65" s="3">
        <f t="shared" si="11"/>
        <v>0</v>
      </c>
      <c r="BH65" s="3" t="str">
        <f t="shared" si="18"/>
        <v/>
      </c>
      <c r="BI65" s="3" t="str">
        <f t="shared" si="19"/>
        <v/>
      </c>
      <c r="BJ65" s="60"/>
      <c r="BK65" s="60"/>
      <c r="BL65" s="60"/>
      <c r="BM65" s="60"/>
    </row>
    <row r="66" spans="2:65">
      <c r="B66" s="165" t="e">
        <f>#REF!</f>
        <v>#REF!</v>
      </c>
      <c r="C66" s="15"/>
      <c r="D66" s="15"/>
      <c r="E66" s="270"/>
      <c r="F66" s="271"/>
      <c r="G66" s="272"/>
      <c r="H66" s="48">
        <f t="shared" si="9"/>
        <v>0</v>
      </c>
      <c r="I66" s="278"/>
      <c r="J66" s="278"/>
      <c r="K66" s="18" t="e">
        <f>#REF!</f>
        <v>#REF!</v>
      </c>
      <c r="L66" s="189" t="e">
        <f>#REF!</f>
        <v>#REF!</v>
      </c>
      <c r="M66" s="187" t="e">
        <f>#REF!</f>
        <v>#REF!</v>
      </c>
      <c r="N66" s="192"/>
      <c r="O66" s="240"/>
      <c r="P66" s="93" t="str">
        <f t="shared" si="14"/>
        <v/>
      </c>
      <c r="Q66" s="200"/>
      <c r="R66" s="196">
        <v>0</v>
      </c>
      <c r="S66" s="204">
        <v>2</v>
      </c>
      <c r="T66" s="240"/>
      <c r="U66" s="93" t="str">
        <f t="shared" si="15"/>
        <v/>
      </c>
      <c r="V66" s="200"/>
      <c r="W66" s="196">
        <v>0</v>
      </c>
      <c r="X66" s="204">
        <v>2</v>
      </c>
      <c r="Y66" s="207"/>
      <c r="Z66" s="6" t="str">
        <f>IF(Y66="","",IF(I66=1,VLOOKUP(Y66,#REF!,2,FALSE),IF(I66=2,VLOOKUP(Y66,#REF!,2,FALSE))))</f>
        <v/>
      </c>
      <c r="AA66" s="12"/>
      <c r="AB66" s="196">
        <v>0</v>
      </c>
      <c r="AC66" s="166">
        <v>2</v>
      </c>
      <c r="AD66" s="169"/>
      <c r="AE66" s="6" t="str">
        <f>IF(AD66="","",IF(I66=1,VLOOKUP(AD66,#REF!,2,FALSE),IF(I66=2,VLOOKUP(AD66,#REF!,2,FALSE))))</f>
        <v/>
      </c>
      <c r="AF66" s="168"/>
      <c r="AG66" s="166">
        <v>0</v>
      </c>
      <c r="AH66" s="166">
        <v>2</v>
      </c>
      <c r="AI66" s="167"/>
      <c r="AJ66" s="148" t="str">
        <f>IF(AI66="","",IF(I66=1,VLOOKUP(AI66,#REF!,2,FALSE),IF(I66=2,VLOOKUP(AI66,#REF!,2,FALSE))))</f>
        <v/>
      </c>
      <c r="AK66" s="24"/>
      <c r="AL66" s="154">
        <v>0</v>
      </c>
      <c r="AM66" s="154">
        <v>2</v>
      </c>
      <c r="AN66" s="5"/>
      <c r="AO66" s="5"/>
      <c r="AP66" s="3"/>
      <c r="AQ66" s="26"/>
      <c r="AR66" s="38" t="str">
        <f t="shared" si="3"/>
        <v/>
      </c>
      <c r="AS66" s="117">
        <f t="shared" si="16"/>
        <v>0</v>
      </c>
      <c r="AT66" s="117">
        <f t="shared" si="17"/>
        <v>0</v>
      </c>
      <c r="AU66" s="38" t="str">
        <f t="shared" si="6"/>
        <v/>
      </c>
      <c r="AV66" s="60"/>
      <c r="AW66" s="60"/>
      <c r="AX66" s="231"/>
      <c r="AY66" s="60"/>
      <c r="BB66" s="42"/>
      <c r="BC66" s="42"/>
      <c r="BD66" s="60"/>
      <c r="BE66" s="60"/>
      <c r="BF66" s="60"/>
      <c r="BG66" s="3">
        <f t="shared" si="11"/>
        <v>0</v>
      </c>
      <c r="BH66" s="3" t="str">
        <f t="shared" si="18"/>
        <v/>
      </c>
      <c r="BI66" s="3" t="str">
        <f t="shared" si="19"/>
        <v/>
      </c>
      <c r="BJ66" s="60"/>
      <c r="BK66" s="60"/>
      <c r="BL66" s="60"/>
      <c r="BM66" s="60"/>
    </row>
    <row r="67" spans="2:65">
      <c r="B67" s="165" t="e">
        <f>#REF!</f>
        <v>#REF!</v>
      </c>
      <c r="C67" s="15"/>
      <c r="D67" s="15"/>
      <c r="E67" s="270"/>
      <c r="F67" s="271"/>
      <c r="G67" s="272"/>
      <c r="H67" s="48">
        <f t="shared" si="9"/>
        <v>0</v>
      </c>
      <c r="I67" s="278"/>
      <c r="J67" s="278"/>
      <c r="K67" s="18" t="e">
        <f>#REF!</f>
        <v>#REF!</v>
      </c>
      <c r="L67" s="189" t="e">
        <f>#REF!</f>
        <v>#REF!</v>
      </c>
      <c r="M67" s="187" t="e">
        <f>#REF!</f>
        <v>#REF!</v>
      </c>
      <c r="N67" s="192"/>
      <c r="O67" s="240"/>
      <c r="P67" s="93" t="str">
        <f t="shared" si="14"/>
        <v/>
      </c>
      <c r="Q67" s="200"/>
      <c r="R67" s="196">
        <v>0</v>
      </c>
      <c r="S67" s="204">
        <v>2</v>
      </c>
      <c r="T67" s="240"/>
      <c r="U67" s="93" t="str">
        <f t="shared" si="15"/>
        <v/>
      </c>
      <c r="V67" s="200"/>
      <c r="W67" s="196">
        <v>0</v>
      </c>
      <c r="X67" s="204">
        <v>2</v>
      </c>
      <c r="Y67" s="207"/>
      <c r="Z67" s="6" t="str">
        <f>IF(Y67="","",IF(I67=1,VLOOKUP(Y67,#REF!,2,FALSE),IF(I67=2,VLOOKUP(Y67,#REF!,2,FALSE))))</f>
        <v/>
      </c>
      <c r="AA67" s="12"/>
      <c r="AB67" s="196">
        <v>0</v>
      </c>
      <c r="AC67" s="166">
        <v>2</v>
      </c>
      <c r="AD67" s="169"/>
      <c r="AE67" s="6" t="str">
        <f>IF(AD67="","",IF(I67=1,VLOOKUP(AD67,#REF!,2,FALSE),IF(I67=2,VLOOKUP(AD67,#REF!,2,FALSE))))</f>
        <v/>
      </c>
      <c r="AF67" s="168"/>
      <c r="AG67" s="166">
        <v>0</v>
      </c>
      <c r="AH67" s="166">
        <v>2</v>
      </c>
      <c r="AI67" s="167"/>
      <c r="AJ67" s="148" t="str">
        <f>IF(AI67="","",IF(I67=1,VLOOKUP(AI67,#REF!,2,FALSE),IF(I67=2,VLOOKUP(AI67,#REF!,2,FALSE))))</f>
        <v/>
      </c>
      <c r="AK67" s="24"/>
      <c r="AL67" s="154">
        <v>0</v>
      </c>
      <c r="AM67" s="154">
        <v>2</v>
      </c>
      <c r="AN67" s="5"/>
      <c r="AO67" s="5"/>
      <c r="AP67" s="3"/>
      <c r="AQ67" s="26"/>
      <c r="AR67" s="38" t="str">
        <f t="shared" si="3"/>
        <v/>
      </c>
      <c r="AS67" s="117">
        <f t="shared" si="16"/>
        <v>0</v>
      </c>
      <c r="AT67" s="117">
        <f t="shared" si="17"/>
        <v>0</v>
      </c>
      <c r="AU67" s="38" t="str">
        <f t="shared" si="6"/>
        <v/>
      </c>
      <c r="AV67" s="60"/>
      <c r="AW67" s="60"/>
      <c r="AX67" s="231"/>
      <c r="AY67" s="60"/>
      <c r="BB67" s="42"/>
      <c r="BC67" s="42"/>
      <c r="BD67" s="60"/>
      <c r="BE67" s="60"/>
      <c r="BF67" s="60"/>
      <c r="BG67" s="3">
        <f t="shared" si="11"/>
        <v>0</v>
      </c>
      <c r="BH67" s="3" t="str">
        <f t="shared" si="18"/>
        <v/>
      </c>
      <c r="BI67" s="3" t="str">
        <f t="shared" si="19"/>
        <v/>
      </c>
      <c r="BJ67" s="60"/>
      <c r="BK67" s="60"/>
      <c r="BL67" s="60"/>
      <c r="BM67" s="60"/>
    </row>
    <row r="68" spans="2:65">
      <c r="B68" s="165" t="e">
        <f>#REF!</f>
        <v>#REF!</v>
      </c>
      <c r="C68" s="15"/>
      <c r="D68" s="15"/>
      <c r="E68" s="270"/>
      <c r="F68" s="271"/>
      <c r="G68" s="272"/>
      <c r="H68" s="48">
        <f t="shared" si="9"/>
        <v>0</v>
      </c>
      <c r="I68" s="278"/>
      <c r="J68" s="278"/>
      <c r="K68" s="18" t="e">
        <f>#REF!</f>
        <v>#REF!</v>
      </c>
      <c r="L68" s="189" t="e">
        <f>#REF!</f>
        <v>#REF!</v>
      </c>
      <c r="M68" s="187" t="e">
        <f>#REF!</f>
        <v>#REF!</v>
      </c>
      <c r="N68" s="192"/>
      <c r="O68" s="240"/>
      <c r="P68" s="93" t="str">
        <f t="shared" si="14"/>
        <v/>
      </c>
      <c r="Q68" s="200"/>
      <c r="R68" s="196">
        <v>0</v>
      </c>
      <c r="S68" s="204">
        <v>2</v>
      </c>
      <c r="T68" s="240"/>
      <c r="U68" s="93" t="str">
        <f t="shared" si="15"/>
        <v/>
      </c>
      <c r="V68" s="200"/>
      <c r="W68" s="196">
        <v>0</v>
      </c>
      <c r="X68" s="204">
        <v>2</v>
      </c>
      <c r="Y68" s="207"/>
      <c r="Z68" s="6" t="str">
        <f>IF(Y68="","",IF(I68=1,VLOOKUP(Y68,#REF!,2,FALSE),IF(I68=2,VLOOKUP(Y68,#REF!,2,FALSE))))</f>
        <v/>
      </c>
      <c r="AA68" s="12"/>
      <c r="AB68" s="196">
        <v>0</v>
      </c>
      <c r="AC68" s="166">
        <v>2</v>
      </c>
      <c r="AD68" s="169"/>
      <c r="AE68" s="6" t="str">
        <f>IF(AD68="","",IF(I68=1,VLOOKUP(AD68,#REF!,2,FALSE),IF(I68=2,VLOOKUP(AD68,#REF!,2,FALSE))))</f>
        <v/>
      </c>
      <c r="AF68" s="168"/>
      <c r="AG68" s="166">
        <v>0</v>
      </c>
      <c r="AH68" s="166">
        <v>2</v>
      </c>
      <c r="AI68" s="167"/>
      <c r="AJ68" s="148" t="str">
        <f>IF(AI68="","",IF(I68=1,VLOOKUP(AI68,#REF!,2,FALSE),IF(I68=2,VLOOKUP(AI68,#REF!,2,FALSE))))</f>
        <v/>
      </c>
      <c r="AK68" s="24"/>
      <c r="AL68" s="154">
        <v>0</v>
      </c>
      <c r="AM68" s="154">
        <v>2</v>
      </c>
      <c r="AN68" s="5"/>
      <c r="AO68" s="5"/>
      <c r="AP68" s="3"/>
      <c r="AQ68" s="26"/>
      <c r="AR68" s="38" t="str">
        <f t="shared" si="3"/>
        <v/>
      </c>
      <c r="AS68" s="117">
        <f t="shared" si="16"/>
        <v>0</v>
      </c>
      <c r="AT68" s="117">
        <f t="shared" si="17"/>
        <v>0</v>
      </c>
      <c r="AU68" s="38" t="str">
        <f t="shared" si="6"/>
        <v/>
      </c>
      <c r="AV68" s="60"/>
      <c r="AW68" s="60"/>
      <c r="AX68" s="231"/>
      <c r="AY68" s="60"/>
      <c r="BB68" s="42"/>
      <c r="BC68" s="42"/>
      <c r="BD68" s="60"/>
      <c r="BE68" s="60"/>
      <c r="BF68" s="60"/>
      <c r="BG68" s="3">
        <f t="shared" si="11"/>
        <v>0</v>
      </c>
      <c r="BH68" s="3" t="str">
        <f t="shared" si="18"/>
        <v/>
      </c>
      <c r="BI68" s="3" t="str">
        <f t="shared" si="19"/>
        <v/>
      </c>
      <c r="BJ68" s="60"/>
      <c r="BK68" s="60"/>
      <c r="BL68" s="60"/>
      <c r="BM68" s="60"/>
    </row>
    <row r="69" spans="2:65">
      <c r="B69" s="165" t="e">
        <f>#REF!</f>
        <v>#REF!</v>
      </c>
      <c r="C69" s="15"/>
      <c r="D69" s="15"/>
      <c r="E69" s="270"/>
      <c r="F69" s="271"/>
      <c r="G69" s="272"/>
      <c r="H69" s="48">
        <f t="shared" si="9"/>
        <v>0</v>
      </c>
      <c r="I69" s="278"/>
      <c r="J69" s="278"/>
      <c r="K69" s="18" t="e">
        <f>#REF!</f>
        <v>#REF!</v>
      </c>
      <c r="L69" s="189" t="e">
        <f>#REF!</f>
        <v>#REF!</v>
      </c>
      <c r="M69" s="187" t="e">
        <f>#REF!</f>
        <v>#REF!</v>
      </c>
      <c r="N69" s="192"/>
      <c r="O69" s="240"/>
      <c r="P69" s="93" t="str">
        <f t="shared" si="14"/>
        <v/>
      </c>
      <c r="Q69" s="200"/>
      <c r="R69" s="196">
        <v>0</v>
      </c>
      <c r="S69" s="204">
        <v>2</v>
      </c>
      <c r="T69" s="240"/>
      <c r="U69" s="93" t="str">
        <f t="shared" si="15"/>
        <v/>
      </c>
      <c r="V69" s="200"/>
      <c r="W69" s="196">
        <v>0</v>
      </c>
      <c r="X69" s="204">
        <v>2</v>
      </c>
      <c r="Y69" s="207"/>
      <c r="Z69" s="6" t="str">
        <f>IF(Y69="","",IF(I69=1,VLOOKUP(Y69,#REF!,2,FALSE),IF(I69=2,VLOOKUP(Y69,#REF!,2,FALSE))))</f>
        <v/>
      </c>
      <c r="AA69" s="12"/>
      <c r="AB69" s="196">
        <v>0</v>
      </c>
      <c r="AC69" s="166">
        <v>2</v>
      </c>
      <c r="AD69" s="169"/>
      <c r="AE69" s="6" t="str">
        <f>IF(AD69="","",IF(I69=1,VLOOKUP(AD69,#REF!,2,FALSE),IF(I69=2,VLOOKUP(AD69,#REF!,2,FALSE))))</f>
        <v/>
      </c>
      <c r="AF69" s="168"/>
      <c r="AG69" s="166">
        <v>0</v>
      </c>
      <c r="AH69" s="166">
        <v>2</v>
      </c>
      <c r="AI69" s="167"/>
      <c r="AJ69" s="148" t="str">
        <f>IF(AI69="","",IF(I69=1,VLOOKUP(AI69,#REF!,2,FALSE),IF(I69=2,VLOOKUP(AI69,#REF!,2,FALSE))))</f>
        <v/>
      </c>
      <c r="AK69" s="24"/>
      <c r="AL69" s="154">
        <v>0</v>
      </c>
      <c r="AM69" s="154">
        <v>2</v>
      </c>
      <c r="AN69" s="5"/>
      <c r="AO69" s="5"/>
      <c r="AP69" s="3"/>
      <c r="AQ69" s="26"/>
      <c r="AR69" s="38" t="str">
        <f t="shared" si="3"/>
        <v/>
      </c>
      <c r="AS69" s="117">
        <f t="shared" si="16"/>
        <v>0</v>
      </c>
      <c r="AT69" s="117">
        <f t="shared" si="17"/>
        <v>0</v>
      </c>
      <c r="AU69" s="38" t="str">
        <f t="shared" si="6"/>
        <v/>
      </c>
      <c r="AV69" s="60"/>
      <c r="AW69" s="60"/>
      <c r="AX69" s="231"/>
      <c r="AY69" s="60"/>
      <c r="BB69" s="42"/>
      <c r="BC69" s="42"/>
      <c r="BD69" s="60"/>
      <c r="BE69" s="60"/>
      <c r="BF69" s="60"/>
      <c r="BG69" s="3">
        <f t="shared" si="11"/>
        <v>0</v>
      </c>
      <c r="BH69" s="3" t="str">
        <f t="shared" si="18"/>
        <v/>
      </c>
      <c r="BI69" s="3" t="str">
        <f t="shared" si="19"/>
        <v/>
      </c>
      <c r="BJ69" s="60"/>
      <c r="BK69" s="60"/>
      <c r="BL69" s="60"/>
      <c r="BM69" s="60"/>
    </row>
    <row r="70" spans="2:65">
      <c r="B70" s="165" t="e">
        <f>#REF!</f>
        <v>#REF!</v>
      </c>
      <c r="C70" s="15"/>
      <c r="D70" s="15"/>
      <c r="E70" s="270"/>
      <c r="F70" s="271"/>
      <c r="G70" s="272"/>
      <c r="H70" s="48">
        <f t="shared" si="9"/>
        <v>0</v>
      </c>
      <c r="I70" s="278"/>
      <c r="J70" s="278"/>
      <c r="K70" s="18" t="e">
        <f>#REF!</f>
        <v>#REF!</v>
      </c>
      <c r="L70" s="189" t="e">
        <f>#REF!</f>
        <v>#REF!</v>
      </c>
      <c r="M70" s="187" t="e">
        <f>#REF!</f>
        <v>#REF!</v>
      </c>
      <c r="N70" s="192"/>
      <c r="O70" s="240"/>
      <c r="P70" s="93" t="str">
        <f t="shared" si="14"/>
        <v/>
      </c>
      <c r="Q70" s="200"/>
      <c r="R70" s="196">
        <v>0</v>
      </c>
      <c r="S70" s="204">
        <v>2</v>
      </c>
      <c r="T70" s="240"/>
      <c r="U70" s="93" t="str">
        <f t="shared" si="15"/>
        <v/>
      </c>
      <c r="V70" s="200"/>
      <c r="W70" s="196">
        <v>0</v>
      </c>
      <c r="X70" s="204">
        <v>2</v>
      </c>
      <c r="Y70" s="207"/>
      <c r="Z70" s="6" t="str">
        <f>IF(Y70="","",IF(I70=1,VLOOKUP(Y70,#REF!,2,FALSE),IF(I70=2,VLOOKUP(Y70,#REF!,2,FALSE))))</f>
        <v/>
      </c>
      <c r="AA70" s="12"/>
      <c r="AB70" s="196">
        <v>0</v>
      </c>
      <c r="AC70" s="166">
        <v>2</v>
      </c>
      <c r="AD70" s="169"/>
      <c r="AE70" s="6" t="str">
        <f>IF(AD70="","",IF(I70=1,VLOOKUP(AD70,#REF!,2,FALSE),IF(I70=2,VLOOKUP(AD70,#REF!,2,FALSE))))</f>
        <v/>
      </c>
      <c r="AF70" s="168"/>
      <c r="AG70" s="166">
        <v>0</v>
      </c>
      <c r="AH70" s="166">
        <v>2</v>
      </c>
      <c r="AI70" s="167"/>
      <c r="AJ70" s="148" t="str">
        <f>IF(AI70="","",IF(I70=1,VLOOKUP(AI70,#REF!,2,FALSE),IF(I70=2,VLOOKUP(AI70,#REF!,2,FALSE))))</f>
        <v/>
      </c>
      <c r="AK70" s="24"/>
      <c r="AL70" s="154">
        <v>0</v>
      </c>
      <c r="AM70" s="154">
        <v>2</v>
      </c>
      <c r="AN70" s="5"/>
      <c r="AO70" s="5"/>
      <c r="AP70" s="3"/>
      <c r="AQ70" s="26"/>
      <c r="AR70" s="38" t="str">
        <f t="shared" si="3"/>
        <v/>
      </c>
      <c r="AS70" s="117">
        <f t="shared" si="16"/>
        <v>0</v>
      </c>
      <c r="AT70" s="117">
        <f t="shared" si="17"/>
        <v>0</v>
      </c>
      <c r="AU70" s="38" t="str">
        <f t="shared" si="6"/>
        <v/>
      </c>
      <c r="AV70" s="60"/>
      <c r="AW70" s="60"/>
      <c r="AX70" s="231"/>
      <c r="AY70" s="60"/>
      <c r="BB70" s="42"/>
      <c r="BC70" s="42"/>
      <c r="BD70" s="60"/>
      <c r="BE70" s="60"/>
      <c r="BF70" s="60"/>
      <c r="BG70" s="3">
        <f t="shared" si="11"/>
        <v>0</v>
      </c>
      <c r="BH70" s="3" t="str">
        <f t="shared" si="18"/>
        <v/>
      </c>
      <c r="BI70" s="3" t="str">
        <f t="shared" si="19"/>
        <v/>
      </c>
      <c r="BJ70" s="60"/>
      <c r="BK70" s="60"/>
      <c r="BL70" s="60"/>
      <c r="BM70" s="60"/>
    </row>
    <row r="71" spans="2:65">
      <c r="B71" s="165" t="e">
        <f>#REF!</f>
        <v>#REF!</v>
      </c>
      <c r="C71" s="15"/>
      <c r="D71" s="15"/>
      <c r="E71" s="270"/>
      <c r="F71" s="271"/>
      <c r="G71" s="272"/>
      <c r="H71" s="48">
        <f t="shared" si="9"/>
        <v>0</v>
      </c>
      <c r="I71" s="278"/>
      <c r="J71" s="278"/>
      <c r="K71" s="18" t="e">
        <f>#REF!</f>
        <v>#REF!</v>
      </c>
      <c r="L71" s="189" t="e">
        <f>#REF!</f>
        <v>#REF!</v>
      </c>
      <c r="M71" s="187" t="e">
        <f>#REF!</f>
        <v>#REF!</v>
      </c>
      <c r="N71" s="192"/>
      <c r="O71" s="240"/>
      <c r="P71" s="93" t="str">
        <f t="shared" ref="P71:P102" si="20">IF(O71="","",IF($I71=1,VLOOKUP(O71,$AV$8:$AX$33,3,FALSE),IF($I71=2,VLOOKUP(O71,$AV$36:$AX$55,3,FALSE))))</f>
        <v/>
      </c>
      <c r="Q71" s="200"/>
      <c r="R71" s="196">
        <v>0</v>
      </c>
      <c r="S71" s="204">
        <v>2</v>
      </c>
      <c r="T71" s="240"/>
      <c r="U71" s="93" t="str">
        <f t="shared" ref="U71:U102" si="21">IF(T71="","",IF($I71=1,VLOOKUP(T71,$AV$8:$AX$33,3,FALSE),IF($I71=2,VLOOKUP(T71,$AV$36:$AX$55,3,FALSE))))</f>
        <v/>
      </c>
      <c r="V71" s="200"/>
      <c r="W71" s="196">
        <v>0</v>
      </c>
      <c r="X71" s="204">
        <v>2</v>
      </c>
      <c r="Y71" s="207"/>
      <c r="Z71" s="6" t="str">
        <f>IF(Y71="","",IF(I71=1,VLOOKUP(Y71,#REF!,2,FALSE),IF(I71=2,VLOOKUP(Y71,#REF!,2,FALSE))))</f>
        <v/>
      </c>
      <c r="AA71" s="12"/>
      <c r="AB71" s="196">
        <v>0</v>
      </c>
      <c r="AC71" s="166">
        <v>2</v>
      </c>
      <c r="AD71" s="169"/>
      <c r="AE71" s="6" t="str">
        <f>IF(AD71="","",IF(I71=1,VLOOKUP(AD71,#REF!,2,FALSE),IF(I71=2,VLOOKUP(AD71,#REF!,2,FALSE))))</f>
        <v/>
      </c>
      <c r="AF71" s="168"/>
      <c r="AG71" s="166">
        <v>0</v>
      </c>
      <c r="AH71" s="166">
        <v>2</v>
      </c>
      <c r="AI71" s="167"/>
      <c r="AJ71" s="148" t="str">
        <f>IF(AI71="","",IF(I71=1,VLOOKUP(AI71,#REF!,2,FALSE),IF(I71=2,VLOOKUP(AI71,#REF!,2,FALSE))))</f>
        <v/>
      </c>
      <c r="AK71" s="24"/>
      <c r="AL71" s="154">
        <v>0</v>
      </c>
      <c r="AM71" s="154">
        <v>2</v>
      </c>
      <c r="AN71" s="5"/>
      <c r="AO71" s="5"/>
      <c r="AP71" s="3"/>
      <c r="AQ71" s="26"/>
      <c r="AR71" s="38" t="str">
        <f t="shared" ref="AR71:AR116" si="22">IF(O71="","",1)</f>
        <v/>
      </c>
      <c r="AS71" s="117">
        <f t="shared" ref="AS71:AS102" si="23">IF(OR(AR71=1,T71=""),0,1)</f>
        <v>0</v>
      </c>
      <c r="AT71" s="117">
        <f t="shared" ref="AT71:AT102" si="24">IF(OR(AR71=1,AS71=1,AD71=""),0,1)</f>
        <v>0</v>
      </c>
      <c r="AU71" s="38" t="str">
        <f t="shared" ref="AU71:AU116" si="25">IF(T71="","",1)</f>
        <v/>
      </c>
      <c r="AV71" s="60"/>
      <c r="AW71" s="60"/>
      <c r="AX71" s="231"/>
      <c r="AY71" s="60"/>
      <c r="BB71" s="42"/>
      <c r="BC71" s="42"/>
      <c r="BD71" s="60"/>
      <c r="BE71" s="60"/>
      <c r="BF71" s="60"/>
      <c r="BG71" s="3">
        <f t="shared" si="11"/>
        <v>0</v>
      </c>
      <c r="BH71" s="3" t="str">
        <f t="shared" si="18"/>
        <v/>
      </c>
      <c r="BI71" s="3" t="str">
        <f t="shared" si="19"/>
        <v/>
      </c>
      <c r="BJ71" s="60"/>
      <c r="BK71" s="60"/>
      <c r="BL71" s="60"/>
      <c r="BM71" s="60"/>
    </row>
    <row r="72" spans="2:65">
      <c r="B72" s="165" t="e">
        <f>#REF!</f>
        <v>#REF!</v>
      </c>
      <c r="C72" s="15"/>
      <c r="D72" s="15"/>
      <c r="E72" s="270"/>
      <c r="F72" s="271"/>
      <c r="G72" s="272"/>
      <c r="H72" s="48">
        <f t="shared" ref="H72:H116" si="26">F72</f>
        <v>0</v>
      </c>
      <c r="I72" s="278"/>
      <c r="J72" s="278"/>
      <c r="K72" s="18" t="e">
        <f>#REF!</f>
        <v>#REF!</v>
      </c>
      <c r="L72" s="189" t="e">
        <f>#REF!</f>
        <v>#REF!</v>
      </c>
      <c r="M72" s="187" t="e">
        <f>#REF!</f>
        <v>#REF!</v>
      </c>
      <c r="N72" s="192"/>
      <c r="O72" s="240"/>
      <c r="P72" s="93" t="str">
        <f t="shared" si="20"/>
        <v/>
      </c>
      <c r="Q72" s="200"/>
      <c r="R72" s="196">
        <v>0</v>
      </c>
      <c r="S72" s="204">
        <v>2</v>
      </c>
      <c r="T72" s="240"/>
      <c r="U72" s="93" t="str">
        <f t="shared" si="21"/>
        <v/>
      </c>
      <c r="V72" s="200"/>
      <c r="W72" s="196">
        <v>0</v>
      </c>
      <c r="X72" s="204">
        <v>2</v>
      </c>
      <c r="Y72" s="207"/>
      <c r="Z72" s="6" t="str">
        <f>IF(Y72="","",IF(I72=1,VLOOKUP(Y72,#REF!,2,FALSE),IF(I72=2,VLOOKUP(Y72,#REF!,2,FALSE))))</f>
        <v/>
      </c>
      <c r="AA72" s="12"/>
      <c r="AB72" s="196">
        <v>0</v>
      </c>
      <c r="AC72" s="166">
        <v>2</v>
      </c>
      <c r="AD72" s="169"/>
      <c r="AE72" s="6" t="str">
        <f>IF(AD72="","",IF(I72=1,VLOOKUP(AD72,#REF!,2,FALSE),IF(I72=2,VLOOKUP(AD72,#REF!,2,FALSE))))</f>
        <v/>
      </c>
      <c r="AF72" s="168"/>
      <c r="AG72" s="166">
        <v>0</v>
      </c>
      <c r="AH72" s="166">
        <v>2</v>
      </c>
      <c r="AI72" s="167"/>
      <c r="AJ72" s="148" t="str">
        <f>IF(AI72="","",IF(I72=1,VLOOKUP(AI72,#REF!,2,FALSE),IF(I72=2,VLOOKUP(AI72,#REF!,2,FALSE))))</f>
        <v/>
      </c>
      <c r="AK72" s="24"/>
      <c r="AL72" s="154">
        <v>0</v>
      </c>
      <c r="AM72" s="154">
        <v>2</v>
      </c>
      <c r="AN72" s="5"/>
      <c r="AO72" s="5"/>
      <c r="AP72" s="3"/>
      <c r="AQ72" s="26"/>
      <c r="AR72" s="38" t="str">
        <f t="shared" si="22"/>
        <v/>
      </c>
      <c r="AS72" s="117">
        <f t="shared" si="23"/>
        <v>0</v>
      </c>
      <c r="AT72" s="117">
        <f t="shared" si="24"/>
        <v>0</v>
      </c>
      <c r="AU72" s="38" t="str">
        <f t="shared" si="25"/>
        <v/>
      </c>
      <c r="AV72" s="60"/>
      <c r="AW72" s="60"/>
      <c r="AX72" s="231"/>
      <c r="AY72" s="60"/>
      <c r="BB72" s="42"/>
      <c r="BC72" s="42"/>
      <c r="BD72" s="60"/>
      <c r="BE72" s="60"/>
      <c r="BF72" s="60"/>
      <c r="BG72" s="3">
        <f t="shared" si="11"/>
        <v>0</v>
      </c>
      <c r="BH72" s="3" t="str">
        <f t="shared" si="18"/>
        <v/>
      </c>
      <c r="BI72" s="3" t="str">
        <f t="shared" si="19"/>
        <v/>
      </c>
      <c r="BJ72" s="60"/>
      <c r="BK72" s="60"/>
      <c r="BL72" s="60"/>
      <c r="BM72" s="60"/>
    </row>
    <row r="73" spans="2:65">
      <c r="B73" s="165" t="e">
        <f>#REF!</f>
        <v>#REF!</v>
      </c>
      <c r="C73" s="15"/>
      <c r="D73" s="15"/>
      <c r="E73" s="270"/>
      <c r="F73" s="271"/>
      <c r="G73" s="272"/>
      <c r="H73" s="48">
        <f t="shared" si="26"/>
        <v>0</v>
      </c>
      <c r="I73" s="278"/>
      <c r="J73" s="278"/>
      <c r="K73" s="18" t="e">
        <f>#REF!</f>
        <v>#REF!</v>
      </c>
      <c r="L73" s="189" t="e">
        <f>#REF!</f>
        <v>#REF!</v>
      </c>
      <c r="M73" s="187" t="e">
        <f>#REF!</f>
        <v>#REF!</v>
      </c>
      <c r="N73" s="192"/>
      <c r="O73" s="240"/>
      <c r="P73" s="93" t="str">
        <f t="shared" si="20"/>
        <v/>
      </c>
      <c r="Q73" s="200"/>
      <c r="R73" s="196">
        <v>0</v>
      </c>
      <c r="S73" s="204">
        <v>2</v>
      </c>
      <c r="T73" s="240"/>
      <c r="U73" s="93" t="str">
        <f t="shared" si="21"/>
        <v/>
      </c>
      <c r="V73" s="200"/>
      <c r="W73" s="196">
        <v>0</v>
      </c>
      <c r="X73" s="204">
        <v>2</v>
      </c>
      <c r="Y73" s="207"/>
      <c r="Z73" s="6" t="str">
        <f>IF(Y73="","",IF(I73=1,VLOOKUP(Y73,#REF!,2,FALSE),IF(I73=2,VLOOKUP(Y73,#REF!,2,FALSE))))</f>
        <v/>
      </c>
      <c r="AA73" s="12"/>
      <c r="AB73" s="196">
        <v>0</v>
      </c>
      <c r="AC73" s="166">
        <v>2</v>
      </c>
      <c r="AD73" s="169"/>
      <c r="AE73" s="6" t="str">
        <f>IF(AD73="","",IF(I73=1,VLOOKUP(AD73,#REF!,2,FALSE),IF(I73=2,VLOOKUP(AD73,#REF!,2,FALSE))))</f>
        <v/>
      </c>
      <c r="AF73" s="168"/>
      <c r="AG73" s="166">
        <v>0</v>
      </c>
      <c r="AH73" s="166">
        <v>2</v>
      </c>
      <c r="AI73" s="167"/>
      <c r="AJ73" s="148" t="str">
        <f>IF(AI73="","",IF(I73=1,VLOOKUP(AI73,#REF!,2,FALSE),IF(I73=2,VLOOKUP(AI73,#REF!,2,FALSE))))</f>
        <v/>
      </c>
      <c r="AK73" s="24"/>
      <c r="AL73" s="154">
        <v>0</v>
      </c>
      <c r="AM73" s="154">
        <v>2</v>
      </c>
      <c r="AN73" s="5"/>
      <c r="AO73" s="5"/>
      <c r="AP73" s="3"/>
      <c r="AQ73" s="26"/>
      <c r="AR73" s="38" t="str">
        <f t="shared" si="22"/>
        <v/>
      </c>
      <c r="AS73" s="117">
        <f t="shared" si="23"/>
        <v>0</v>
      </c>
      <c r="AT73" s="117">
        <f t="shared" si="24"/>
        <v>0</v>
      </c>
      <c r="AU73" s="38" t="str">
        <f t="shared" si="25"/>
        <v/>
      </c>
      <c r="AV73" s="60"/>
      <c r="AW73" s="60"/>
      <c r="AX73" s="231"/>
      <c r="AY73" s="60"/>
      <c r="BB73" s="42"/>
      <c r="BC73" s="42"/>
      <c r="BD73" s="60"/>
      <c r="BE73" s="60"/>
      <c r="BF73" s="60"/>
      <c r="BG73" s="3">
        <f t="shared" ref="BG73:BG117" si="27">COUNT(AR72,AU72)</f>
        <v>0</v>
      </c>
      <c r="BH73" s="3" t="str">
        <f t="shared" si="18"/>
        <v/>
      </c>
      <c r="BI73" s="3" t="str">
        <f t="shared" si="19"/>
        <v/>
      </c>
      <c r="BJ73" s="60"/>
      <c r="BK73" s="60"/>
      <c r="BL73" s="60"/>
      <c r="BM73" s="60"/>
    </row>
    <row r="74" spans="2:65">
      <c r="B74" s="165" t="e">
        <f>#REF!</f>
        <v>#REF!</v>
      </c>
      <c r="C74" s="15"/>
      <c r="D74" s="15"/>
      <c r="E74" s="270"/>
      <c r="F74" s="271"/>
      <c r="G74" s="272"/>
      <c r="H74" s="48">
        <f t="shared" si="26"/>
        <v>0</v>
      </c>
      <c r="I74" s="278"/>
      <c r="J74" s="278"/>
      <c r="K74" s="18" t="e">
        <f>#REF!</f>
        <v>#REF!</v>
      </c>
      <c r="L74" s="189" t="e">
        <f>#REF!</f>
        <v>#REF!</v>
      </c>
      <c r="M74" s="187" t="e">
        <f>#REF!</f>
        <v>#REF!</v>
      </c>
      <c r="N74" s="192"/>
      <c r="O74" s="240"/>
      <c r="P74" s="93" t="str">
        <f t="shared" si="20"/>
        <v/>
      </c>
      <c r="Q74" s="200"/>
      <c r="R74" s="196">
        <v>0</v>
      </c>
      <c r="S74" s="204">
        <v>2</v>
      </c>
      <c r="T74" s="240"/>
      <c r="U74" s="93" t="str">
        <f t="shared" si="21"/>
        <v/>
      </c>
      <c r="V74" s="200"/>
      <c r="W74" s="196">
        <v>0</v>
      </c>
      <c r="X74" s="204">
        <v>2</v>
      </c>
      <c r="Y74" s="207"/>
      <c r="Z74" s="6" t="str">
        <f>IF(Y74="","",IF(I74=1,VLOOKUP(Y74,#REF!,2,FALSE),IF(I74=2,VLOOKUP(Y74,#REF!,2,FALSE))))</f>
        <v/>
      </c>
      <c r="AA74" s="12"/>
      <c r="AB74" s="196">
        <v>0</v>
      </c>
      <c r="AC74" s="166">
        <v>2</v>
      </c>
      <c r="AD74" s="169"/>
      <c r="AE74" s="6" t="str">
        <f>IF(AD74="","",IF(I74=1,VLOOKUP(AD74,#REF!,2,FALSE),IF(I74=2,VLOOKUP(AD74,#REF!,2,FALSE))))</f>
        <v/>
      </c>
      <c r="AF74" s="168"/>
      <c r="AG74" s="166">
        <v>0</v>
      </c>
      <c r="AH74" s="166">
        <v>2</v>
      </c>
      <c r="AI74" s="167"/>
      <c r="AJ74" s="148" t="str">
        <f>IF(AI74="","",IF(I74=1,VLOOKUP(AI74,#REF!,2,FALSE),IF(I74=2,VLOOKUP(AI74,#REF!,2,FALSE))))</f>
        <v/>
      </c>
      <c r="AK74" s="24"/>
      <c r="AL74" s="154">
        <v>0</v>
      </c>
      <c r="AM74" s="154">
        <v>2</v>
      </c>
      <c r="AN74" s="5"/>
      <c r="AO74" s="5"/>
      <c r="AP74" s="3"/>
      <c r="AQ74" s="26"/>
      <c r="AR74" s="38" t="str">
        <f t="shared" si="22"/>
        <v/>
      </c>
      <c r="AS74" s="117">
        <f t="shared" si="23"/>
        <v>0</v>
      </c>
      <c r="AT74" s="117">
        <f t="shared" si="24"/>
        <v>0</v>
      </c>
      <c r="AU74" s="38" t="str">
        <f t="shared" si="25"/>
        <v/>
      </c>
      <c r="AV74" s="60"/>
      <c r="AW74" s="60"/>
      <c r="AX74" s="231"/>
      <c r="AY74" s="60"/>
      <c r="BB74" s="42"/>
      <c r="BC74" s="42"/>
      <c r="BD74" s="60"/>
      <c r="BE74" s="60"/>
      <c r="BF74" s="60"/>
      <c r="BG74" s="3">
        <f t="shared" si="27"/>
        <v>0</v>
      </c>
      <c r="BH74" s="3" t="str">
        <f t="shared" si="18"/>
        <v/>
      </c>
      <c r="BI74" s="3" t="str">
        <f t="shared" si="19"/>
        <v/>
      </c>
      <c r="BJ74" s="60"/>
      <c r="BK74" s="60"/>
      <c r="BL74" s="60"/>
      <c r="BM74" s="60"/>
    </row>
    <row r="75" spans="2:65">
      <c r="B75" s="165" t="e">
        <f>#REF!</f>
        <v>#REF!</v>
      </c>
      <c r="C75" s="15"/>
      <c r="D75" s="15"/>
      <c r="E75" s="270"/>
      <c r="F75" s="271"/>
      <c r="G75" s="272"/>
      <c r="H75" s="48">
        <f t="shared" si="26"/>
        <v>0</v>
      </c>
      <c r="I75" s="278"/>
      <c r="J75" s="278"/>
      <c r="K75" s="18" t="e">
        <f>#REF!</f>
        <v>#REF!</v>
      </c>
      <c r="L75" s="189" t="e">
        <f>#REF!</f>
        <v>#REF!</v>
      </c>
      <c r="M75" s="187" t="e">
        <f>#REF!</f>
        <v>#REF!</v>
      </c>
      <c r="N75" s="192"/>
      <c r="O75" s="240"/>
      <c r="P75" s="93" t="str">
        <f t="shared" si="20"/>
        <v/>
      </c>
      <c r="Q75" s="200"/>
      <c r="R75" s="196">
        <v>0</v>
      </c>
      <c r="S75" s="204">
        <v>2</v>
      </c>
      <c r="T75" s="240"/>
      <c r="U75" s="93" t="str">
        <f t="shared" si="21"/>
        <v/>
      </c>
      <c r="V75" s="200"/>
      <c r="W75" s="196">
        <v>0</v>
      </c>
      <c r="X75" s="204">
        <v>2</v>
      </c>
      <c r="Y75" s="207"/>
      <c r="Z75" s="6" t="str">
        <f>IF(Y75="","",IF(I75=1,VLOOKUP(Y75,#REF!,2,FALSE),IF(I75=2,VLOOKUP(Y75,#REF!,2,FALSE))))</f>
        <v/>
      </c>
      <c r="AA75" s="12"/>
      <c r="AB75" s="196">
        <v>0</v>
      </c>
      <c r="AC75" s="166">
        <v>2</v>
      </c>
      <c r="AD75" s="169"/>
      <c r="AE75" s="6" t="str">
        <f>IF(AD75="","",IF(I75=1,VLOOKUP(AD75,#REF!,2,FALSE),IF(I75=2,VLOOKUP(AD75,#REF!,2,FALSE))))</f>
        <v/>
      </c>
      <c r="AF75" s="168"/>
      <c r="AG75" s="166">
        <v>0</v>
      </c>
      <c r="AH75" s="166">
        <v>2</v>
      </c>
      <c r="AI75" s="167"/>
      <c r="AJ75" s="148" t="str">
        <f>IF(AI75="","",IF(I75=1,VLOOKUP(AI75,#REF!,2,FALSE),IF(I75=2,VLOOKUP(AI75,#REF!,2,FALSE))))</f>
        <v/>
      </c>
      <c r="AK75" s="24"/>
      <c r="AL75" s="154">
        <v>0</v>
      </c>
      <c r="AM75" s="154">
        <v>2</v>
      </c>
      <c r="AN75" s="5"/>
      <c r="AO75" s="5"/>
      <c r="AP75" s="3"/>
      <c r="AQ75" s="26"/>
      <c r="AR75" s="38" t="str">
        <f t="shared" si="22"/>
        <v/>
      </c>
      <c r="AS75" s="117">
        <f t="shared" si="23"/>
        <v>0</v>
      </c>
      <c r="AT75" s="117">
        <f t="shared" si="24"/>
        <v>0</v>
      </c>
      <c r="AU75" s="38" t="str">
        <f t="shared" si="25"/>
        <v/>
      </c>
      <c r="AV75" s="60"/>
      <c r="AW75" s="60"/>
      <c r="AX75" s="231"/>
      <c r="AY75" s="60"/>
      <c r="BB75" s="42"/>
      <c r="BC75" s="42"/>
      <c r="BD75" s="60"/>
      <c r="BE75" s="60"/>
      <c r="BF75" s="60"/>
      <c r="BG75" s="3">
        <f t="shared" si="27"/>
        <v>0</v>
      </c>
      <c r="BH75" s="3" t="str">
        <f t="shared" si="18"/>
        <v/>
      </c>
      <c r="BI75" s="3" t="str">
        <f t="shared" si="19"/>
        <v/>
      </c>
      <c r="BJ75" s="60"/>
      <c r="BK75" s="60"/>
      <c r="BL75" s="60"/>
      <c r="BM75" s="60"/>
    </row>
    <row r="76" spans="2:65">
      <c r="B76" s="165" t="e">
        <f>#REF!</f>
        <v>#REF!</v>
      </c>
      <c r="C76" s="15"/>
      <c r="D76" s="15"/>
      <c r="E76" s="270"/>
      <c r="F76" s="271"/>
      <c r="G76" s="272"/>
      <c r="H76" s="48">
        <f t="shared" si="26"/>
        <v>0</v>
      </c>
      <c r="I76" s="278"/>
      <c r="J76" s="278"/>
      <c r="K76" s="18" t="e">
        <f>#REF!</f>
        <v>#REF!</v>
      </c>
      <c r="L76" s="189" t="e">
        <f>#REF!</f>
        <v>#REF!</v>
      </c>
      <c r="M76" s="187" t="e">
        <f>#REF!</f>
        <v>#REF!</v>
      </c>
      <c r="N76" s="192"/>
      <c r="O76" s="240"/>
      <c r="P76" s="93" t="str">
        <f t="shared" si="20"/>
        <v/>
      </c>
      <c r="Q76" s="200"/>
      <c r="R76" s="196">
        <v>0</v>
      </c>
      <c r="S76" s="204">
        <v>2</v>
      </c>
      <c r="T76" s="240"/>
      <c r="U76" s="93" t="str">
        <f t="shared" si="21"/>
        <v/>
      </c>
      <c r="V76" s="200"/>
      <c r="W76" s="196">
        <v>0</v>
      </c>
      <c r="X76" s="204">
        <v>2</v>
      </c>
      <c r="Y76" s="207"/>
      <c r="Z76" s="6" t="str">
        <f>IF(Y76="","",IF(I76=1,VLOOKUP(Y76,#REF!,2,FALSE),IF(I76=2,VLOOKUP(Y76,#REF!,2,FALSE))))</f>
        <v/>
      </c>
      <c r="AA76" s="12"/>
      <c r="AB76" s="196">
        <v>0</v>
      </c>
      <c r="AC76" s="166">
        <v>2</v>
      </c>
      <c r="AD76" s="169"/>
      <c r="AE76" s="6" t="str">
        <f>IF(AD76="","",IF(I76=1,VLOOKUP(AD76,#REF!,2,FALSE),IF(I76=2,VLOOKUP(AD76,#REF!,2,FALSE))))</f>
        <v/>
      </c>
      <c r="AF76" s="168"/>
      <c r="AG76" s="166">
        <v>0</v>
      </c>
      <c r="AH76" s="166">
        <v>2</v>
      </c>
      <c r="AI76" s="167"/>
      <c r="AJ76" s="148" t="str">
        <f>IF(AI76="","",IF(I76=1,VLOOKUP(AI76,#REF!,2,FALSE),IF(I76=2,VLOOKUP(AI76,#REF!,2,FALSE))))</f>
        <v/>
      </c>
      <c r="AK76" s="24"/>
      <c r="AL76" s="154">
        <v>0</v>
      </c>
      <c r="AM76" s="154">
        <v>2</v>
      </c>
      <c r="AN76" s="5"/>
      <c r="AO76" s="5"/>
      <c r="AP76" s="3"/>
      <c r="AQ76" s="26"/>
      <c r="AR76" s="38" t="str">
        <f t="shared" si="22"/>
        <v/>
      </c>
      <c r="AS76" s="117">
        <f t="shared" si="23"/>
        <v>0</v>
      </c>
      <c r="AT76" s="117">
        <f t="shared" si="24"/>
        <v>0</v>
      </c>
      <c r="AU76" s="38" t="str">
        <f t="shared" si="25"/>
        <v/>
      </c>
      <c r="AV76" s="60"/>
      <c r="AW76" s="60"/>
      <c r="AX76" s="231"/>
      <c r="AY76" s="60"/>
      <c r="BB76" s="42"/>
      <c r="BC76" s="42"/>
      <c r="BD76" s="60"/>
      <c r="BE76" s="60"/>
      <c r="BF76" s="60"/>
      <c r="BG76" s="3">
        <f t="shared" si="27"/>
        <v>0</v>
      </c>
      <c r="BH76" s="3" t="str">
        <f t="shared" si="18"/>
        <v/>
      </c>
      <c r="BI76" s="3" t="str">
        <f t="shared" si="19"/>
        <v/>
      </c>
      <c r="BJ76" s="60"/>
      <c r="BK76" s="60"/>
      <c r="BL76" s="60"/>
      <c r="BM76" s="60"/>
    </row>
    <row r="77" spans="2:65">
      <c r="B77" s="165" t="e">
        <f>#REF!</f>
        <v>#REF!</v>
      </c>
      <c r="C77" s="15"/>
      <c r="D77" s="15"/>
      <c r="E77" s="270"/>
      <c r="F77" s="271"/>
      <c r="G77" s="272"/>
      <c r="H77" s="48">
        <f t="shared" si="26"/>
        <v>0</v>
      </c>
      <c r="I77" s="278"/>
      <c r="J77" s="278"/>
      <c r="K77" s="18" t="e">
        <f>#REF!</f>
        <v>#REF!</v>
      </c>
      <c r="L77" s="189" t="e">
        <f>#REF!</f>
        <v>#REF!</v>
      </c>
      <c r="M77" s="187" t="e">
        <f>#REF!</f>
        <v>#REF!</v>
      </c>
      <c r="N77" s="192"/>
      <c r="O77" s="240"/>
      <c r="P77" s="93" t="str">
        <f t="shared" si="20"/>
        <v/>
      </c>
      <c r="Q77" s="200"/>
      <c r="R77" s="196">
        <v>0</v>
      </c>
      <c r="S77" s="204">
        <v>2</v>
      </c>
      <c r="T77" s="240"/>
      <c r="U77" s="93" t="str">
        <f t="shared" si="21"/>
        <v/>
      </c>
      <c r="V77" s="200"/>
      <c r="W77" s="196">
        <v>0</v>
      </c>
      <c r="X77" s="204">
        <v>2</v>
      </c>
      <c r="Y77" s="207"/>
      <c r="Z77" s="6" t="str">
        <f>IF(Y77="","",IF(I77=1,VLOOKUP(Y77,#REF!,2,FALSE),IF(I77=2,VLOOKUP(Y77,#REF!,2,FALSE))))</f>
        <v/>
      </c>
      <c r="AA77" s="12"/>
      <c r="AB77" s="196">
        <v>0</v>
      </c>
      <c r="AC77" s="166">
        <v>2</v>
      </c>
      <c r="AD77" s="169"/>
      <c r="AE77" s="6" t="str">
        <f>IF(AD77="","",IF(I77=1,VLOOKUP(AD77,#REF!,2,FALSE),IF(I77=2,VLOOKUP(AD77,#REF!,2,FALSE))))</f>
        <v/>
      </c>
      <c r="AF77" s="168"/>
      <c r="AG77" s="166">
        <v>0</v>
      </c>
      <c r="AH77" s="166">
        <v>2</v>
      </c>
      <c r="AI77" s="167"/>
      <c r="AJ77" s="148" t="str">
        <f>IF(AI77="","",IF(I77=1,VLOOKUP(AI77,#REF!,2,FALSE),IF(I77=2,VLOOKUP(AI77,#REF!,2,FALSE))))</f>
        <v/>
      </c>
      <c r="AK77" s="24"/>
      <c r="AL77" s="154">
        <v>0</v>
      </c>
      <c r="AM77" s="154">
        <v>2</v>
      </c>
      <c r="AN77" s="5"/>
      <c r="AO77" s="5"/>
      <c r="AP77" s="3"/>
      <c r="AQ77" s="26"/>
      <c r="AR77" s="38" t="str">
        <f t="shared" si="22"/>
        <v/>
      </c>
      <c r="AS77" s="117">
        <f t="shared" si="23"/>
        <v>0</v>
      </c>
      <c r="AT77" s="117">
        <f t="shared" si="24"/>
        <v>0</v>
      </c>
      <c r="AU77" s="38" t="str">
        <f t="shared" si="25"/>
        <v/>
      </c>
      <c r="AV77" s="60"/>
      <c r="AW77" s="60"/>
      <c r="AX77" s="231"/>
      <c r="AY77" s="60"/>
      <c r="BB77" s="42"/>
      <c r="BC77" s="42"/>
      <c r="BD77" s="60"/>
      <c r="BE77" s="60"/>
      <c r="BF77" s="60"/>
      <c r="BG77" s="3">
        <f t="shared" si="27"/>
        <v>0</v>
      </c>
      <c r="BH77" s="3" t="str">
        <f t="shared" si="18"/>
        <v/>
      </c>
      <c r="BI77" s="3" t="str">
        <f t="shared" si="19"/>
        <v/>
      </c>
      <c r="BJ77" s="60"/>
      <c r="BK77" s="60"/>
      <c r="BL77" s="60"/>
      <c r="BM77" s="60"/>
    </row>
    <row r="78" spans="2:65">
      <c r="B78" s="165" t="e">
        <f>#REF!</f>
        <v>#REF!</v>
      </c>
      <c r="C78" s="15"/>
      <c r="D78" s="15"/>
      <c r="E78" s="270"/>
      <c r="F78" s="271"/>
      <c r="G78" s="272"/>
      <c r="H78" s="48">
        <f t="shared" si="26"/>
        <v>0</v>
      </c>
      <c r="I78" s="278"/>
      <c r="J78" s="278"/>
      <c r="K78" s="18" t="e">
        <f>#REF!</f>
        <v>#REF!</v>
      </c>
      <c r="L78" s="189" t="e">
        <f>#REF!</f>
        <v>#REF!</v>
      </c>
      <c r="M78" s="187" t="e">
        <f>#REF!</f>
        <v>#REF!</v>
      </c>
      <c r="N78" s="192"/>
      <c r="O78" s="240"/>
      <c r="P78" s="93" t="str">
        <f t="shared" si="20"/>
        <v/>
      </c>
      <c r="Q78" s="200"/>
      <c r="R78" s="196">
        <v>0</v>
      </c>
      <c r="S78" s="204">
        <v>2</v>
      </c>
      <c r="T78" s="240"/>
      <c r="U78" s="93" t="str">
        <f t="shared" si="21"/>
        <v/>
      </c>
      <c r="V78" s="200"/>
      <c r="W78" s="196">
        <v>0</v>
      </c>
      <c r="X78" s="204">
        <v>2</v>
      </c>
      <c r="Y78" s="207"/>
      <c r="Z78" s="6" t="str">
        <f>IF(Y78="","",IF(I78=1,VLOOKUP(Y78,#REF!,2,FALSE),IF(I78=2,VLOOKUP(Y78,#REF!,2,FALSE))))</f>
        <v/>
      </c>
      <c r="AA78" s="12"/>
      <c r="AB78" s="196">
        <v>0</v>
      </c>
      <c r="AC78" s="166">
        <v>2</v>
      </c>
      <c r="AD78" s="169"/>
      <c r="AE78" s="6" t="str">
        <f>IF(AD78="","",IF(I78=1,VLOOKUP(AD78,#REF!,2,FALSE),IF(I78=2,VLOOKUP(AD78,#REF!,2,FALSE))))</f>
        <v/>
      </c>
      <c r="AF78" s="168"/>
      <c r="AG78" s="166">
        <v>0</v>
      </c>
      <c r="AH78" s="166">
        <v>2</v>
      </c>
      <c r="AI78" s="167"/>
      <c r="AJ78" s="148" t="str">
        <f>IF(AI78="","",IF(I78=1,VLOOKUP(AI78,#REF!,2,FALSE),IF(I78=2,VLOOKUP(AI78,#REF!,2,FALSE))))</f>
        <v/>
      </c>
      <c r="AK78" s="24"/>
      <c r="AL78" s="154">
        <v>0</v>
      </c>
      <c r="AM78" s="154">
        <v>2</v>
      </c>
      <c r="AN78" s="5"/>
      <c r="AO78" s="5"/>
      <c r="AP78" s="3"/>
      <c r="AQ78" s="26"/>
      <c r="AR78" s="38" t="str">
        <f t="shared" si="22"/>
        <v/>
      </c>
      <c r="AS78" s="117">
        <f t="shared" si="23"/>
        <v>0</v>
      </c>
      <c r="AT78" s="117">
        <f t="shared" si="24"/>
        <v>0</v>
      </c>
      <c r="AU78" s="38" t="str">
        <f t="shared" si="25"/>
        <v/>
      </c>
      <c r="AV78" s="60"/>
      <c r="AW78" s="60"/>
      <c r="AX78" s="231"/>
      <c r="AY78" s="60"/>
      <c r="BB78" s="42"/>
      <c r="BC78" s="42"/>
      <c r="BD78" s="60"/>
      <c r="BE78" s="60"/>
      <c r="BF78" s="60"/>
      <c r="BG78" s="3">
        <f t="shared" si="27"/>
        <v>0</v>
      </c>
      <c r="BH78" s="3" t="str">
        <f t="shared" si="18"/>
        <v/>
      </c>
      <c r="BI78" s="3" t="str">
        <f t="shared" si="19"/>
        <v/>
      </c>
      <c r="BJ78" s="60"/>
      <c r="BK78" s="60"/>
      <c r="BL78" s="60"/>
      <c r="BM78" s="60"/>
    </row>
    <row r="79" spans="2:65">
      <c r="B79" s="165" t="e">
        <f>#REF!</f>
        <v>#REF!</v>
      </c>
      <c r="C79" s="15"/>
      <c r="D79" s="15"/>
      <c r="E79" s="270"/>
      <c r="F79" s="271"/>
      <c r="G79" s="272"/>
      <c r="H79" s="48">
        <f t="shared" si="26"/>
        <v>0</v>
      </c>
      <c r="I79" s="278"/>
      <c r="J79" s="278"/>
      <c r="K79" s="18" t="e">
        <f>#REF!</f>
        <v>#REF!</v>
      </c>
      <c r="L79" s="189" t="e">
        <f>#REF!</f>
        <v>#REF!</v>
      </c>
      <c r="M79" s="187" t="e">
        <f>#REF!</f>
        <v>#REF!</v>
      </c>
      <c r="N79" s="192"/>
      <c r="O79" s="240"/>
      <c r="P79" s="93" t="str">
        <f t="shared" si="20"/>
        <v/>
      </c>
      <c r="Q79" s="200"/>
      <c r="R79" s="196">
        <v>0</v>
      </c>
      <c r="S79" s="204">
        <v>2</v>
      </c>
      <c r="T79" s="240"/>
      <c r="U79" s="93" t="str">
        <f t="shared" si="21"/>
        <v/>
      </c>
      <c r="V79" s="200"/>
      <c r="W79" s="196">
        <v>0</v>
      </c>
      <c r="X79" s="204">
        <v>2</v>
      </c>
      <c r="Y79" s="207"/>
      <c r="Z79" s="6" t="str">
        <f>IF(Y79="","",IF(I79=1,VLOOKUP(Y79,#REF!,2,FALSE),IF(I79=2,VLOOKUP(Y79,#REF!,2,FALSE))))</f>
        <v/>
      </c>
      <c r="AA79" s="12"/>
      <c r="AB79" s="196">
        <v>0</v>
      </c>
      <c r="AC79" s="166">
        <v>2</v>
      </c>
      <c r="AD79" s="169"/>
      <c r="AE79" s="6" t="str">
        <f>IF(AD79="","",IF(I79=1,VLOOKUP(AD79,#REF!,2,FALSE),IF(I79=2,VLOOKUP(AD79,#REF!,2,FALSE))))</f>
        <v/>
      </c>
      <c r="AF79" s="168"/>
      <c r="AG79" s="166">
        <v>0</v>
      </c>
      <c r="AH79" s="166">
        <v>2</v>
      </c>
      <c r="AI79" s="167"/>
      <c r="AJ79" s="148" t="str">
        <f>IF(AI79="","",IF(I79=1,VLOOKUP(AI79,#REF!,2,FALSE),IF(I79=2,VLOOKUP(AI79,#REF!,2,FALSE))))</f>
        <v/>
      </c>
      <c r="AK79" s="24"/>
      <c r="AL79" s="154">
        <v>0</v>
      </c>
      <c r="AM79" s="154">
        <v>2</v>
      </c>
      <c r="AN79" s="5"/>
      <c r="AO79" s="5"/>
      <c r="AP79" s="3"/>
      <c r="AQ79" s="26"/>
      <c r="AR79" s="38" t="str">
        <f t="shared" si="22"/>
        <v/>
      </c>
      <c r="AS79" s="117">
        <f t="shared" si="23"/>
        <v>0</v>
      </c>
      <c r="AT79" s="117">
        <f t="shared" si="24"/>
        <v>0</v>
      </c>
      <c r="AU79" s="38" t="str">
        <f t="shared" si="25"/>
        <v/>
      </c>
      <c r="AV79" s="60"/>
      <c r="AW79" s="60"/>
      <c r="AX79" s="231"/>
      <c r="AY79" s="60"/>
      <c r="BB79" s="42"/>
      <c r="BC79" s="42"/>
      <c r="BD79" s="60"/>
      <c r="BE79" s="60"/>
      <c r="BF79" s="60"/>
      <c r="BG79" s="3">
        <f t="shared" si="27"/>
        <v>0</v>
      </c>
      <c r="BH79" s="3" t="str">
        <f t="shared" si="18"/>
        <v/>
      </c>
      <c r="BI79" s="3" t="str">
        <f t="shared" si="19"/>
        <v/>
      </c>
      <c r="BJ79" s="60"/>
      <c r="BK79" s="60"/>
      <c r="BL79" s="60"/>
      <c r="BM79" s="60"/>
    </row>
    <row r="80" spans="2:65">
      <c r="B80" s="165" t="e">
        <f>#REF!</f>
        <v>#REF!</v>
      </c>
      <c r="C80" s="15"/>
      <c r="D80" s="15"/>
      <c r="E80" s="270"/>
      <c r="F80" s="271"/>
      <c r="G80" s="272"/>
      <c r="H80" s="48">
        <f t="shared" si="26"/>
        <v>0</v>
      </c>
      <c r="I80" s="278"/>
      <c r="J80" s="278"/>
      <c r="K80" s="18" t="e">
        <f>#REF!</f>
        <v>#REF!</v>
      </c>
      <c r="L80" s="189" t="e">
        <f>#REF!</f>
        <v>#REF!</v>
      </c>
      <c r="M80" s="187" t="e">
        <f>#REF!</f>
        <v>#REF!</v>
      </c>
      <c r="N80" s="192"/>
      <c r="O80" s="240"/>
      <c r="P80" s="93" t="str">
        <f t="shared" si="20"/>
        <v/>
      </c>
      <c r="Q80" s="200"/>
      <c r="R80" s="196">
        <v>0</v>
      </c>
      <c r="S80" s="204">
        <v>2</v>
      </c>
      <c r="T80" s="240"/>
      <c r="U80" s="93" t="str">
        <f t="shared" si="21"/>
        <v/>
      </c>
      <c r="V80" s="200"/>
      <c r="W80" s="196">
        <v>0</v>
      </c>
      <c r="X80" s="204">
        <v>2</v>
      </c>
      <c r="Y80" s="207"/>
      <c r="Z80" s="6" t="str">
        <f>IF(Y80="","",IF(I80=1,VLOOKUP(Y80,#REF!,2,FALSE),IF(I80=2,VLOOKUP(Y80,#REF!,2,FALSE))))</f>
        <v/>
      </c>
      <c r="AA80" s="12"/>
      <c r="AB80" s="196">
        <v>0</v>
      </c>
      <c r="AC80" s="166">
        <v>2</v>
      </c>
      <c r="AD80" s="169"/>
      <c r="AE80" s="6" t="str">
        <f>IF(AD80="","",IF(I80=1,VLOOKUP(AD80,#REF!,2,FALSE),IF(I80=2,VLOOKUP(AD80,#REF!,2,FALSE))))</f>
        <v/>
      </c>
      <c r="AF80" s="168"/>
      <c r="AG80" s="166">
        <v>0</v>
      </c>
      <c r="AH80" s="166">
        <v>2</v>
      </c>
      <c r="AI80" s="167"/>
      <c r="AJ80" s="148" t="str">
        <f>IF(AI80="","",IF(I80=1,VLOOKUP(AI80,#REF!,2,FALSE),IF(I80=2,VLOOKUP(AI80,#REF!,2,FALSE))))</f>
        <v/>
      </c>
      <c r="AK80" s="24"/>
      <c r="AL80" s="154">
        <v>0</v>
      </c>
      <c r="AM80" s="154">
        <v>2</v>
      </c>
      <c r="AN80" s="5"/>
      <c r="AO80" s="5"/>
      <c r="AP80" s="3"/>
      <c r="AQ80" s="26"/>
      <c r="AR80" s="38" t="str">
        <f t="shared" si="22"/>
        <v/>
      </c>
      <c r="AS80" s="117">
        <f t="shared" si="23"/>
        <v>0</v>
      </c>
      <c r="AT80" s="117">
        <f t="shared" si="24"/>
        <v>0</v>
      </c>
      <c r="AU80" s="38" t="str">
        <f t="shared" si="25"/>
        <v/>
      </c>
      <c r="AV80" s="60"/>
      <c r="AW80" s="60"/>
      <c r="AX80" s="231"/>
      <c r="AY80" s="60"/>
      <c r="BB80" s="42"/>
      <c r="BC80" s="42"/>
      <c r="BD80" s="60"/>
      <c r="BE80" s="60"/>
      <c r="BF80" s="60"/>
      <c r="BG80" s="3">
        <f t="shared" si="27"/>
        <v>0</v>
      </c>
      <c r="BH80" s="3" t="str">
        <f t="shared" si="18"/>
        <v/>
      </c>
      <c r="BI80" s="3" t="str">
        <f t="shared" si="19"/>
        <v/>
      </c>
      <c r="BJ80" s="60"/>
      <c r="BK80" s="60"/>
      <c r="BL80" s="60"/>
      <c r="BM80" s="60"/>
    </row>
    <row r="81" spans="2:65">
      <c r="B81" s="165" t="e">
        <f>#REF!</f>
        <v>#REF!</v>
      </c>
      <c r="C81" s="15"/>
      <c r="D81" s="15"/>
      <c r="E81" s="270"/>
      <c r="F81" s="271"/>
      <c r="G81" s="272"/>
      <c r="H81" s="48">
        <f t="shared" si="26"/>
        <v>0</v>
      </c>
      <c r="I81" s="278"/>
      <c r="J81" s="278"/>
      <c r="K81" s="18" t="e">
        <f>#REF!</f>
        <v>#REF!</v>
      </c>
      <c r="L81" s="189" t="e">
        <f>#REF!</f>
        <v>#REF!</v>
      </c>
      <c r="M81" s="187" t="e">
        <f>#REF!</f>
        <v>#REF!</v>
      </c>
      <c r="N81" s="192"/>
      <c r="O81" s="240"/>
      <c r="P81" s="93" t="str">
        <f t="shared" si="20"/>
        <v/>
      </c>
      <c r="Q81" s="200"/>
      <c r="R81" s="196">
        <v>0</v>
      </c>
      <c r="S81" s="204">
        <v>2</v>
      </c>
      <c r="T81" s="240"/>
      <c r="U81" s="93" t="str">
        <f t="shared" si="21"/>
        <v/>
      </c>
      <c r="V81" s="200"/>
      <c r="W81" s="196">
        <v>0</v>
      </c>
      <c r="X81" s="204">
        <v>2</v>
      </c>
      <c r="Y81" s="207"/>
      <c r="Z81" s="6" t="str">
        <f>IF(Y81="","",IF(I81=1,VLOOKUP(Y81,#REF!,2,FALSE),IF(I81=2,VLOOKUP(Y81,#REF!,2,FALSE))))</f>
        <v/>
      </c>
      <c r="AA81" s="12"/>
      <c r="AB81" s="196">
        <v>0</v>
      </c>
      <c r="AC81" s="166">
        <v>2</v>
      </c>
      <c r="AD81" s="169"/>
      <c r="AE81" s="6" t="str">
        <f>IF(AD81="","",IF(I81=1,VLOOKUP(AD81,#REF!,2,FALSE),IF(I81=2,VLOOKUP(AD81,#REF!,2,FALSE))))</f>
        <v/>
      </c>
      <c r="AF81" s="168"/>
      <c r="AG81" s="166">
        <v>0</v>
      </c>
      <c r="AH81" s="166">
        <v>2</v>
      </c>
      <c r="AI81" s="167"/>
      <c r="AJ81" s="148" t="str">
        <f>IF(AI81="","",IF(I81=1,VLOOKUP(AI81,#REF!,2,FALSE),IF(I81=2,VLOOKUP(AI81,#REF!,2,FALSE))))</f>
        <v/>
      </c>
      <c r="AK81" s="24"/>
      <c r="AL81" s="154">
        <v>0</v>
      </c>
      <c r="AM81" s="154">
        <v>2</v>
      </c>
      <c r="AN81" s="5"/>
      <c r="AO81" s="5"/>
      <c r="AP81" s="3"/>
      <c r="AQ81" s="26"/>
      <c r="AR81" s="38" t="str">
        <f t="shared" si="22"/>
        <v/>
      </c>
      <c r="AS81" s="117">
        <f t="shared" si="23"/>
        <v>0</v>
      </c>
      <c r="AT81" s="117">
        <f t="shared" si="24"/>
        <v>0</v>
      </c>
      <c r="AU81" s="38" t="str">
        <f t="shared" si="25"/>
        <v/>
      </c>
      <c r="AV81" s="60"/>
      <c r="AW81" s="60"/>
      <c r="AX81" s="231"/>
      <c r="AY81" s="60"/>
      <c r="BB81" s="42"/>
      <c r="BC81" s="42"/>
      <c r="BD81" s="60"/>
      <c r="BE81" s="60"/>
      <c r="BF81" s="60"/>
      <c r="BG81" s="3">
        <f t="shared" si="27"/>
        <v>0</v>
      </c>
      <c r="BH81" s="3" t="str">
        <f t="shared" si="18"/>
        <v/>
      </c>
      <c r="BI81" s="3" t="str">
        <f t="shared" si="19"/>
        <v/>
      </c>
      <c r="BJ81" s="60"/>
      <c r="BK81" s="60"/>
      <c r="BL81" s="60"/>
      <c r="BM81" s="60"/>
    </row>
    <row r="82" spans="2:65">
      <c r="B82" s="165" t="e">
        <f>#REF!</f>
        <v>#REF!</v>
      </c>
      <c r="C82" s="15"/>
      <c r="D82" s="15"/>
      <c r="E82" s="270"/>
      <c r="F82" s="271"/>
      <c r="G82" s="272"/>
      <c r="H82" s="48">
        <f t="shared" si="26"/>
        <v>0</v>
      </c>
      <c r="I82" s="278"/>
      <c r="J82" s="278"/>
      <c r="K82" s="18" t="e">
        <f>#REF!</f>
        <v>#REF!</v>
      </c>
      <c r="L82" s="189" t="e">
        <f>#REF!</f>
        <v>#REF!</v>
      </c>
      <c r="M82" s="187" t="e">
        <f>#REF!</f>
        <v>#REF!</v>
      </c>
      <c r="N82" s="192"/>
      <c r="O82" s="240"/>
      <c r="P82" s="93" t="str">
        <f t="shared" si="20"/>
        <v/>
      </c>
      <c r="Q82" s="200"/>
      <c r="R82" s="196">
        <v>0</v>
      </c>
      <c r="S82" s="204">
        <v>2</v>
      </c>
      <c r="T82" s="240"/>
      <c r="U82" s="93" t="str">
        <f t="shared" si="21"/>
        <v/>
      </c>
      <c r="V82" s="200"/>
      <c r="W82" s="196">
        <v>0</v>
      </c>
      <c r="X82" s="204">
        <v>2</v>
      </c>
      <c r="Y82" s="207"/>
      <c r="Z82" s="6" t="str">
        <f>IF(Y82="","",IF(I82=1,VLOOKUP(Y82,#REF!,2,FALSE),IF(I82=2,VLOOKUP(Y82,#REF!,2,FALSE))))</f>
        <v/>
      </c>
      <c r="AA82" s="12"/>
      <c r="AB82" s="196">
        <v>0</v>
      </c>
      <c r="AC82" s="166">
        <v>2</v>
      </c>
      <c r="AD82" s="169"/>
      <c r="AE82" s="6" t="str">
        <f>IF(AD82="","",IF(I82=1,VLOOKUP(AD82,#REF!,2,FALSE),IF(I82=2,VLOOKUP(AD82,#REF!,2,FALSE))))</f>
        <v/>
      </c>
      <c r="AF82" s="168"/>
      <c r="AG82" s="166">
        <v>0</v>
      </c>
      <c r="AH82" s="166">
        <v>2</v>
      </c>
      <c r="AI82" s="167"/>
      <c r="AJ82" s="148" t="str">
        <f>IF(AI82="","",IF(I82=1,VLOOKUP(AI82,#REF!,2,FALSE),IF(I82=2,VLOOKUP(AI82,#REF!,2,FALSE))))</f>
        <v/>
      </c>
      <c r="AK82" s="24"/>
      <c r="AL82" s="154">
        <v>0</v>
      </c>
      <c r="AM82" s="154">
        <v>2</v>
      </c>
      <c r="AN82" s="5"/>
      <c r="AO82" s="5"/>
      <c r="AP82" s="3"/>
      <c r="AQ82" s="26"/>
      <c r="AR82" s="38" t="str">
        <f t="shared" si="22"/>
        <v/>
      </c>
      <c r="AS82" s="117">
        <f t="shared" si="23"/>
        <v>0</v>
      </c>
      <c r="AT82" s="117">
        <f t="shared" si="24"/>
        <v>0</v>
      </c>
      <c r="AU82" s="38" t="str">
        <f t="shared" si="25"/>
        <v/>
      </c>
      <c r="AV82" s="60"/>
      <c r="AW82" s="60"/>
      <c r="AX82" s="231"/>
      <c r="AY82" s="60"/>
      <c r="BB82" s="42"/>
      <c r="BC82" s="42"/>
      <c r="BD82" s="60"/>
      <c r="BE82" s="60"/>
      <c r="BF82" s="60"/>
      <c r="BG82" s="3">
        <f t="shared" si="27"/>
        <v>0</v>
      </c>
      <c r="BH82" s="3" t="str">
        <f t="shared" si="18"/>
        <v/>
      </c>
      <c r="BI82" s="3" t="str">
        <f t="shared" si="19"/>
        <v/>
      </c>
      <c r="BJ82" s="60"/>
      <c r="BK82" s="60"/>
      <c r="BL82" s="60"/>
      <c r="BM82" s="60"/>
    </row>
    <row r="83" spans="2:65">
      <c r="B83" s="165" t="e">
        <f>#REF!</f>
        <v>#REF!</v>
      </c>
      <c r="C83" s="15"/>
      <c r="D83" s="15"/>
      <c r="E83" s="270"/>
      <c r="F83" s="271"/>
      <c r="G83" s="272"/>
      <c r="H83" s="48">
        <f t="shared" si="26"/>
        <v>0</v>
      </c>
      <c r="I83" s="278"/>
      <c r="J83" s="278"/>
      <c r="K83" s="18" t="e">
        <f>#REF!</f>
        <v>#REF!</v>
      </c>
      <c r="L83" s="189" t="e">
        <f>#REF!</f>
        <v>#REF!</v>
      </c>
      <c r="M83" s="187" t="e">
        <f>#REF!</f>
        <v>#REF!</v>
      </c>
      <c r="N83" s="192"/>
      <c r="O83" s="240"/>
      <c r="P83" s="93" t="str">
        <f t="shared" si="20"/>
        <v/>
      </c>
      <c r="Q83" s="200"/>
      <c r="R83" s="196">
        <v>0</v>
      </c>
      <c r="S83" s="204">
        <v>2</v>
      </c>
      <c r="T83" s="240"/>
      <c r="U83" s="93" t="str">
        <f t="shared" si="21"/>
        <v/>
      </c>
      <c r="V83" s="200"/>
      <c r="W83" s="196">
        <v>0</v>
      </c>
      <c r="X83" s="204">
        <v>2</v>
      </c>
      <c r="Y83" s="207"/>
      <c r="Z83" s="6" t="str">
        <f>IF(Y83="","",IF(I83=1,VLOOKUP(Y83,#REF!,2,FALSE),IF(I83=2,VLOOKUP(Y83,#REF!,2,FALSE))))</f>
        <v/>
      </c>
      <c r="AA83" s="12"/>
      <c r="AB83" s="196">
        <v>0</v>
      </c>
      <c r="AC83" s="166">
        <v>2</v>
      </c>
      <c r="AD83" s="169"/>
      <c r="AE83" s="6" t="str">
        <f>IF(AD83="","",IF(I83=1,VLOOKUP(AD83,#REF!,2,FALSE),IF(I83=2,VLOOKUP(AD83,#REF!,2,FALSE))))</f>
        <v/>
      </c>
      <c r="AF83" s="168"/>
      <c r="AG83" s="166">
        <v>0</v>
      </c>
      <c r="AH83" s="166">
        <v>2</v>
      </c>
      <c r="AI83" s="167"/>
      <c r="AJ83" s="148" t="str">
        <f>IF(AI83="","",IF(I83=1,VLOOKUP(AI83,#REF!,2,FALSE),IF(I83=2,VLOOKUP(AI83,#REF!,2,FALSE))))</f>
        <v/>
      </c>
      <c r="AK83" s="24"/>
      <c r="AL83" s="154">
        <v>0</v>
      </c>
      <c r="AM83" s="154">
        <v>2</v>
      </c>
      <c r="AN83" s="5"/>
      <c r="AO83" s="5"/>
      <c r="AP83" s="3"/>
      <c r="AQ83" s="26"/>
      <c r="AR83" s="38" t="str">
        <f t="shared" si="22"/>
        <v/>
      </c>
      <c r="AS83" s="117">
        <f t="shared" si="23"/>
        <v>0</v>
      </c>
      <c r="AT83" s="117">
        <f t="shared" si="24"/>
        <v>0</v>
      </c>
      <c r="AU83" s="38" t="str">
        <f t="shared" si="25"/>
        <v/>
      </c>
      <c r="AV83" s="60"/>
      <c r="AW83" s="60"/>
      <c r="AX83" s="231"/>
      <c r="AY83" s="60"/>
      <c r="BB83" s="42"/>
      <c r="BC83" s="42"/>
      <c r="BD83" s="60"/>
      <c r="BE83" s="60"/>
      <c r="BF83" s="60"/>
      <c r="BG83" s="3">
        <f t="shared" si="27"/>
        <v>0</v>
      </c>
      <c r="BH83" s="3" t="str">
        <f t="shared" si="18"/>
        <v/>
      </c>
      <c r="BI83" s="3" t="str">
        <f t="shared" si="19"/>
        <v/>
      </c>
      <c r="BJ83" s="60"/>
      <c r="BK83" s="60"/>
      <c r="BL83" s="60"/>
      <c r="BM83" s="60"/>
    </row>
    <row r="84" spans="2:65">
      <c r="B84" s="165" t="e">
        <f>#REF!</f>
        <v>#REF!</v>
      </c>
      <c r="C84" s="15"/>
      <c r="D84" s="15"/>
      <c r="E84" s="270"/>
      <c r="F84" s="271"/>
      <c r="G84" s="272"/>
      <c r="H84" s="48">
        <f t="shared" si="26"/>
        <v>0</v>
      </c>
      <c r="I84" s="278"/>
      <c r="J84" s="278"/>
      <c r="K84" s="18" t="e">
        <f>#REF!</f>
        <v>#REF!</v>
      </c>
      <c r="L84" s="189" t="e">
        <f>#REF!</f>
        <v>#REF!</v>
      </c>
      <c r="M84" s="187" t="e">
        <f>#REF!</f>
        <v>#REF!</v>
      </c>
      <c r="N84" s="192"/>
      <c r="O84" s="240"/>
      <c r="P84" s="93" t="str">
        <f t="shared" si="20"/>
        <v/>
      </c>
      <c r="Q84" s="200"/>
      <c r="R84" s="196">
        <v>0</v>
      </c>
      <c r="S84" s="204">
        <v>2</v>
      </c>
      <c r="T84" s="240"/>
      <c r="U84" s="93" t="str">
        <f t="shared" si="21"/>
        <v/>
      </c>
      <c r="V84" s="200"/>
      <c r="W84" s="196">
        <v>0</v>
      </c>
      <c r="X84" s="204">
        <v>2</v>
      </c>
      <c r="Y84" s="207"/>
      <c r="Z84" s="6" t="str">
        <f>IF(Y84="","",IF(I84=1,VLOOKUP(Y84,#REF!,2,FALSE),IF(I84=2,VLOOKUP(Y84,#REF!,2,FALSE))))</f>
        <v/>
      </c>
      <c r="AA84" s="12"/>
      <c r="AB84" s="196">
        <v>0</v>
      </c>
      <c r="AC84" s="166">
        <v>2</v>
      </c>
      <c r="AD84" s="169"/>
      <c r="AE84" s="6" t="str">
        <f>IF(AD84="","",IF(I84=1,VLOOKUP(AD84,#REF!,2,FALSE),IF(I84=2,VLOOKUP(AD84,#REF!,2,FALSE))))</f>
        <v/>
      </c>
      <c r="AF84" s="168"/>
      <c r="AG84" s="166">
        <v>0</v>
      </c>
      <c r="AH84" s="166">
        <v>2</v>
      </c>
      <c r="AI84" s="167"/>
      <c r="AJ84" s="148" t="str">
        <f>IF(AI84="","",IF(I84=1,VLOOKUP(AI84,#REF!,2,FALSE),IF(I84=2,VLOOKUP(AI84,#REF!,2,FALSE))))</f>
        <v/>
      </c>
      <c r="AK84" s="24"/>
      <c r="AL84" s="154">
        <v>0</v>
      </c>
      <c r="AM84" s="154">
        <v>2</v>
      </c>
      <c r="AN84" s="5"/>
      <c r="AO84" s="5"/>
      <c r="AP84" s="3"/>
      <c r="AQ84" s="26"/>
      <c r="AR84" s="38" t="str">
        <f t="shared" si="22"/>
        <v/>
      </c>
      <c r="AS84" s="117">
        <f t="shared" si="23"/>
        <v>0</v>
      </c>
      <c r="AT84" s="117">
        <f t="shared" si="24"/>
        <v>0</v>
      </c>
      <c r="AU84" s="38" t="str">
        <f t="shared" si="25"/>
        <v/>
      </c>
      <c r="AV84" s="60"/>
      <c r="AW84" s="60"/>
      <c r="AX84" s="231"/>
      <c r="AY84" s="60"/>
      <c r="BB84" s="42"/>
      <c r="BC84" s="42"/>
      <c r="BD84" s="60"/>
      <c r="BE84" s="60"/>
      <c r="BF84" s="60"/>
      <c r="BG84" s="3">
        <f t="shared" si="27"/>
        <v>0</v>
      </c>
      <c r="BH84" s="3" t="str">
        <f t="shared" si="18"/>
        <v/>
      </c>
      <c r="BI84" s="3" t="str">
        <f t="shared" si="19"/>
        <v/>
      </c>
      <c r="BJ84" s="60"/>
      <c r="BK84" s="60"/>
      <c r="BL84" s="60"/>
      <c r="BM84" s="60"/>
    </row>
    <row r="85" spans="2:65">
      <c r="B85" s="165" t="e">
        <f>#REF!</f>
        <v>#REF!</v>
      </c>
      <c r="C85" s="15"/>
      <c r="D85" s="15"/>
      <c r="E85" s="270"/>
      <c r="F85" s="271"/>
      <c r="G85" s="272"/>
      <c r="H85" s="48">
        <f t="shared" si="26"/>
        <v>0</v>
      </c>
      <c r="I85" s="278"/>
      <c r="J85" s="278"/>
      <c r="K85" s="18" t="e">
        <f>#REF!</f>
        <v>#REF!</v>
      </c>
      <c r="L85" s="189" t="e">
        <f>#REF!</f>
        <v>#REF!</v>
      </c>
      <c r="M85" s="187" t="e">
        <f>#REF!</f>
        <v>#REF!</v>
      </c>
      <c r="N85" s="192"/>
      <c r="O85" s="240"/>
      <c r="P85" s="93" t="str">
        <f t="shared" si="20"/>
        <v/>
      </c>
      <c r="Q85" s="200"/>
      <c r="R85" s="196">
        <v>0</v>
      </c>
      <c r="S85" s="204">
        <v>2</v>
      </c>
      <c r="T85" s="240"/>
      <c r="U85" s="93" t="str">
        <f t="shared" si="21"/>
        <v/>
      </c>
      <c r="V85" s="200"/>
      <c r="W85" s="196">
        <v>0</v>
      </c>
      <c r="X85" s="204">
        <v>2</v>
      </c>
      <c r="Y85" s="207"/>
      <c r="Z85" s="6" t="str">
        <f>IF(Y85="","",IF(I85=1,VLOOKUP(Y85,#REF!,2,FALSE),IF(I85=2,VLOOKUP(Y85,#REF!,2,FALSE))))</f>
        <v/>
      </c>
      <c r="AA85" s="12"/>
      <c r="AB85" s="196">
        <v>0</v>
      </c>
      <c r="AC85" s="166">
        <v>2</v>
      </c>
      <c r="AD85" s="169"/>
      <c r="AE85" s="6" t="str">
        <f>IF(AD85="","",IF(I85=1,VLOOKUP(AD85,#REF!,2,FALSE),IF(I85=2,VLOOKUP(AD85,#REF!,2,FALSE))))</f>
        <v/>
      </c>
      <c r="AF85" s="168"/>
      <c r="AG85" s="166">
        <v>0</v>
      </c>
      <c r="AH85" s="166">
        <v>2</v>
      </c>
      <c r="AI85" s="167"/>
      <c r="AJ85" s="148" t="str">
        <f>IF(AI85="","",IF(I85=1,VLOOKUP(AI85,#REF!,2,FALSE),IF(I85=2,VLOOKUP(AI85,#REF!,2,FALSE))))</f>
        <v/>
      </c>
      <c r="AK85" s="24"/>
      <c r="AL85" s="154">
        <v>0</v>
      </c>
      <c r="AM85" s="154">
        <v>2</v>
      </c>
      <c r="AN85" s="5"/>
      <c r="AO85" s="5"/>
      <c r="AP85" s="3"/>
      <c r="AQ85" s="26"/>
      <c r="AR85" s="38" t="str">
        <f t="shared" si="22"/>
        <v/>
      </c>
      <c r="AS85" s="117">
        <f t="shared" si="23"/>
        <v>0</v>
      </c>
      <c r="AT85" s="117">
        <f t="shared" si="24"/>
        <v>0</v>
      </c>
      <c r="AU85" s="38" t="str">
        <f t="shared" si="25"/>
        <v/>
      </c>
      <c r="AV85" s="60"/>
      <c r="AW85" s="60"/>
      <c r="AX85" s="231"/>
      <c r="AY85" s="60"/>
      <c r="BB85" s="42"/>
      <c r="BC85" s="42"/>
      <c r="BD85" s="60"/>
      <c r="BE85" s="60"/>
      <c r="BF85" s="60"/>
      <c r="BG85" s="3">
        <f t="shared" si="27"/>
        <v>0</v>
      </c>
      <c r="BH85" s="3" t="str">
        <f t="shared" si="18"/>
        <v/>
      </c>
      <c r="BI85" s="3" t="str">
        <f t="shared" si="19"/>
        <v/>
      </c>
      <c r="BJ85" s="60"/>
      <c r="BK85" s="60"/>
      <c r="BL85" s="60"/>
      <c r="BM85" s="60"/>
    </row>
    <row r="86" spans="2:65">
      <c r="B86" s="165" t="e">
        <f>#REF!</f>
        <v>#REF!</v>
      </c>
      <c r="C86" s="15"/>
      <c r="D86" s="15"/>
      <c r="E86" s="270"/>
      <c r="F86" s="271"/>
      <c r="G86" s="272"/>
      <c r="H86" s="48">
        <f t="shared" si="26"/>
        <v>0</v>
      </c>
      <c r="I86" s="278"/>
      <c r="J86" s="278"/>
      <c r="K86" s="18" t="e">
        <f>#REF!</f>
        <v>#REF!</v>
      </c>
      <c r="L86" s="189" t="e">
        <f>#REF!</f>
        <v>#REF!</v>
      </c>
      <c r="M86" s="187" t="e">
        <f>#REF!</f>
        <v>#REF!</v>
      </c>
      <c r="N86" s="192"/>
      <c r="O86" s="240"/>
      <c r="P86" s="93" t="str">
        <f t="shared" si="20"/>
        <v/>
      </c>
      <c r="Q86" s="200"/>
      <c r="R86" s="196">
        <v>0</v>
      </c>
      <c r="S86" s="204">
        <v>2</v>
      </c>
      <c r="T86" s="240"/>
      <c r="U86" s="93" t="str">
        <f t="shared" si="21"/>
        <v/>
      </c>
      <c r="V86" s="200"/>
      <c r="W86" s="196">
        <v>0</v>
      </c>
      <c r="X86" s="204">
        <v>2</v>
      </c>
      <c r="Y86" s="207"/>
      <c r="Z86" s="6" t="str">
        <f>IF(Y86="","",IF(I86=1,VLOOKUP(Y86,#REF!,2,FALSE),IF(I86=2,VLOOKUP(Y86,#REF!,2,FALSE))))</f>
        <v/>
      </c>
      <c r="AA86" s="12"/>
      <c r="AB86" s="196">
        <v>0</v>
      </c>
      <c r="AC86" s="166">
        <v>2</v>
      </c>
      <c r="AD86" s="169"/>
      <c r="AE86" s="6" t="str">
        <f>IF(AD86="","",IF(I86=1,VLOOKUP(AD86,#REF!,2,FALSE),IF(I86=2,VLOOKUP(AD86,#REF!,2,FALSE))))</f>
        <v/>
      </c>
      <c r="AF86" s="168"/>
      <c r="AG86" s="166">
        <v>0</v>
      </c>
      <c r="AH86" s="166">
        <v>2</v>
      </c>
      <c r="AI86" s="167"/>
      <c r="AJ86" s="148" t="str">
        <f>IF(AI86="","",IF(I86=1,VLOOKUP(AI86,#REF!,2,FALSE),IF(I86=2,VLOOKUP(AI86,#REF!,2,FALSE))))</f>
        <v/>
      </c>
      <c r="AK86" s="24"/>
      <c r="AL86" s="154">
        <v>0</v>
      </c>
      <c r="AM86" s="154">
        <v>2</v>
      </c>
      <c r="AN86" s="5"/>
      <c r="AO86" s="5"/>
      <c r="AP86" s="3"/>
      <c r="AQ86" s="26"/>
      <c r="AR86" s="38" t="str">
        <f t="shared" si="22"/>
        <v/>
      </c>
      <c r="AS86" s="117">
        <f t="shared" si="23"/>
        <v>0</v>
      </c>
      <c r="AT86" s="117">
        <f t="shared" si="24"/>
        <v>0</v>
      </c>
      <c r="AU86" s="38" t="str">
        <f t="shared" si="25"/>
        <v/>
      </c>
      <c r="AV86" s="60"/>
      <c r="AW86" s="60"/>
      <c r="AX86" s="231"/>
      <c r="AY86" s="60"/>
      <c r="BB86" s="42"/>
      <c r="BC86" s="42"/>
      <c r="BD86" s="60"/>
      <c r="BE86" s="60"/>
      <c r="BF86" s="60"/>
      <c r="BG86" s="3">
        <f t="shared" si="27"/>
        <v>0</v>
      </c>
      <c r="BH86" s="3" t="str">
        <f t="shared" si="18"/>
        <v/>
      </c>
      <c r="BI86" s="3" t="str">
        <f t="shared" si="19"/>
        <v/>
      </c>
      <c r="BJ86" s="60"/>
      <c r="BK86" s="60"/>
      <c r="BL86" s="60"/>
      <c r="BM86" s="60"/>
    </row>
    <row r="87" spans="2:65">
      <c r="B87" s="165" t="e">
        <f>#REF!</f>
        <v>#REF!</v>
      </c>
      <c r="C87" s="15"/>
      <c r="D87" s="15"/>
      <c r="E87" s="270"/>
      <c r="F87" s="271"/>
      <c r="G87" s="272"/>
      <c r="H87" s="48">
        <f t="shared" si="26"/>
        <v>0</v>
      </c>
      <c r="I87" s="278"/>
      <c r="J87" s="278"/>
      <c r="K87" s="18" t="e">
        <f>#REF!</f>
        <v>#REF!</v>
      </c>
      <c r="L87" s="189" t="e">
        <f>#REF!</f>
        <v>#REF!</v>
      </c>
      <c r="M87" s="187" t="e">
        <f>#REF!</f>
        <v>#REF!</v>
      </c>
      <c r="N87" s="192"/>
      <c r="O87" s="240"/>
      <c r="P87" s="93" t="str">
        <f t="shared" si="20"/>
        <v/>
      </c>
      <c r="Q87" s="200"/>
      <c r="R87" s="196">
        <v>0</v>
      </c>
      <c r="S87" s="204">
        <v>2</v>
      </c>
      <c r="T87" s="240"/>
      <c r="U87" s="93" t="str">
        <f t="shared" si="21"/>
        <v/>
      </c>
      <c r="V87" s="200"/>
      <c r="W87" s="196">
        <v>0</v>
      </c>
      <c r="X87" s="204">
        <v>2</v>
      </c>
      <c r="Y87" s="207"/>
      <c r="Z87" s="6" t="str">
        <f>IF(Y87="","",IF(I87=1,VLOOKUP(Y87,#REF!,2,FALSE),IF(I87=2,VLOOKUP(Y87,#REF!,2,FALSE))))</f>
        <v/>
      </c>
      <c r="AA87" s="12"/>
      <c r="AB87" s="196">
        <v>0</v>
      </c>
      <c r="AC87" s="166">
        <v>2</v>
      </c>
      <c r="AD87" s="169"/>
      <c r="AE87" s="6" t="str">
        <f>IF(AD87="","",IF(I87=1,VLOOKUP(AD87,#REF!,2,FALSE),IF(I87=2,VLOOKUP(AD87,#REF!,2,FALSE))))</f>
        <v/>
      </c>
      <c r="AF87" s="168"/>
      <c r="AG87" s="166">
        <v>0</v>
      </c>
      <c r="AH87" s="166">
        <v>2</v>
      </c>
      <c r="AI87" s="167"/>
      <c r="AJ87" s="148" t="str">
        <f>IF(AI87="","",IF(I87=1,VLOOKUP(AI87,#REF!,2,FALSE),IF(I87=2,VLOOKUP(AI87,#REF!,2,FALSE))))</f>
        <v/>
      </c>
      <c r="AK87" s="24"/>
      <c r="AL87" s="154">
        <v>0</v>
      </c>
      <c r="AM87" s="154">
        <v>2</v>
      </c>
      <c r="AN87" s="5"/>
      <c r="AO87" s="5"/>
      <c r="AP87" s="3"/>
      <c r="AQ87" s="26"/>
      <c r="AR87" s="38" t="str">
        <f t="shared" si="22"/>
        <v/>
      </c>
      <c r="AS87" s="117">
        <f t="shared" si="23"/>
        <v>0</v>
      </c>
      <c r="AT87" s="117">
        <f t="shared" si="24"/>
        <v>0</v>
      </c>
      <c r="AU87" s="38" t="str">
        <f t="shared" si="25"/>
        <v/>
      </c>
      <c r="AV87" s="60"/>
      <c r="AW87" s="60"/>
      <c r="AX87" s="231"/>
      <c r="AY87" s="60"/>
      <c r="BB87" s="42"/>
      <c r="BC87" s="42"/>
      <c r="BD87" s="60"/>
      <c r="BE87" s="60"/>
      <c r="BF87" s="60"/>
      <c r="BG87" s="3">
        <f t="shared" si="27"/>
        <v>0</v>
      </c>
      <c r="BH87" s="3" t="str">
        <f t="shared" si="18"/>
        <v/>
      </c>
      <c r="BI87" s="3" t="str">
        <f t="shared" si="19"/>
        <v/>
      </c>
      <c r="BJ87" s="60"/>
      <c r="BK87" s="60"/>
      <c r="BL87" s="60"/>
      <c r="BM87" s="60"/>
    </row>
    <row r="88" spans="2:65">
      <c r="B88" s="165" t="e">
        <f>#REF!</f>
        <v>#REF!</v>
      </c>
      <c r="C88" s="15"/>
      <c r="D88" s="15"/>
      <c r="E88" s="270"/>
      <c r="F88" s="271"/>
      <c r="G88" s="272"/>
      <c r="H88" s="48">
        <f t="shared" si="26"/>
        <v>0</v>
      </c>
      <c r="I88" s="278"/>
      <c r="J88" s="278"/>
      <c r="K88" s="18" t="e">
        <f>#REF!</f>
        <v>#REF!</v>
      </c>
      <c r="L88" s="189" t="e">
        <f>#REF!</f>
        <v>#REF!</v>
      </c>
      <c r="M88" s="187" t="e">
        <f>#REF!</f>
        <v>#REF!</v>
      </c>
      <c r="N88" s="192"/>
      <c r="O88" s="240"/>
      <c r="P88" s="93" t="str">
        <f t="shared" si="20"/>
        <v/>
      </c>
      <c r="Q88" s="200"/>
      <c r="R88" s="196">
        <v>0</v>
      </c>
      <c r="S88" s="204">
        <v>2</v>
      </c>
      <c r="T88" s="240"/>
      <c r="U88" s="93" t="str">
        <f t="shared" si="21"/>
        <v/>
      </c>
      <c r="V88" s="200"/>
      <c r="W88" s="196">
        <v>0</v>
      </c>
      <c r="X88" s="204">
        <v>2</v>
      </c>
      <c r="Y88" s="207"/>
      <c r="Z88" s="6" t="str">
        <f>IF(Y88="","",IF(I88=1,VLOOKUP(Y88,#REF!,2,FALSE),IF(I88=2,VLOOKUP(Y88,#REF!,2,FALSE))))</f>
        <v/>
      </c>
      <c r="AA88" s="12"/>
      <c r="AB88" s="196">
        <v>0</v>
      </c>
      <c r="AC88" s="166">
        <v>2</v>
      </c>
      <c r="AD88" s="169"/>
      <c r="AE88" s="6" t="str">
        <f>IF(AD88="","",IF(I88=1,VLOOKUP(AD88,#REF!,2,FALSE),IF(I88=2,VLOOKUP(AD88,#REF!,2,FALSE))))</f>
        <v/>
      </c>
      <c r="AF88" s="168"/>
      <c r="AG88" s="166">
        <v>0</v>
      </c>
      <c r="AH88" s="166">
        <v>2</v>
      </c>
      <c r="AI88" s="167"/>
      <c r="AJ88" s="148" t="str">
        <f>IF(AI88="","",IF(I88=1,VLOOKUP(AI88,#REF!,2,FALSE),IF(I88=2,VLOOKUP(AI88,#REF!,2,FALSE))))</f>
        <v/>
      </c>
      <c r="AK88" s="24"/>
      <c r="AL88" s="154">
        <v>0</v>
      </c>
      <c r="AM88" s="154">
        <v>2</v>
      </c>
      <c r="AN88" s="5"/>
      <c r="AO88" s="5"/>
      <c r="AP88" s="3"/>
      <c r="AQ88" s="26"/>
      <c r="AR88" s="38" t="str">
        <f t="shared" si="22"/>
        <v/>
      </c>
      <c r="AS88" s="117">
        <f t="shared" si="23"/>
        <v>0</v>
      </c>
      <c r="AT88" s="117">
        <f t="shared" si="24"/>
        <v>0</v>
      </c>
      <c r="AU88" s="38" t="str">
        <f t="shared" si="25"/>
        <v/>
      </c>
      <c r="AV88" s="60"/>
      <c r="AW88" s="60"/>
      <c r="AX88" s="231"/>
      <c r="AY88" s="60"/>
      <c r="BB88" s="42"/>
      <c r="BC88" s="42"/>
      <c r="BD88" s="60"/>
      <c r="BE88" s="60"/>
      <c r="BF88" s="60"/>
      <c r="BG88" s="3">
        <f t="shared" si="27"/>
        <v>0</v>
      </c>
      <c r="BH88" s="3" t="str">
        <f t="shared" si="18"/>
        <v/>
      </c>
      <c r="BI88" s="3" t="str">
        <f t="shared" si="19"/>
        <v/>
      </c>
      <c r="BJ88" s="60"/>
      <c r="BK88" s="60"/>
      <c r="BL88" s="60"/>
      <c r="BM88" s="60"/>
    </row>
    <row r="89" spans="2:65">
      <c r="B89" s="165" t="e">
        <f>#REF!</f>
        <v>#REF!</v>
      </c>
      <c r="C89" s="15"/>
      <c r="D89" s="15"/>
      <c r="E89" s="270"/>
      <c r="F89" s="271"/>
      <c r="G89" s="272"/>
      <c r="H89" s="48">
        <f t="shared" si="26"/>
        <v>0</v>
      </c>
      <c r="I89" s="278"/>
      <c r="J89" s="278"/>
      <c r="K89" s="18" t="e">
        <f>#REF!</f>
        <v>#REF!</v>
      </c>
      <c r="L89" s="189" t="e">
        <f>#REF!</f>
        <v>#REF!</v>
      </c>
      <c r="M89" s="187" t="e">
        <f>#REF!</f>
        <v>#REF!</v>
      </c>
      <c r="N89" s="192"/>
      <c r="O89" s="240"/>
      <c r="P89" s="93" t="str">
        <f t="shared" si="20"/>
        <v/>
      </c>
      <c r="Q89" s="200"/>
      <c r="R89" s="196">
        <v>0</v>
      </c>
      <c r="S89" s="204">
        <v>2</v>
      </c>
      <c r="T89" s="240"/>
      <c r="U89" s="93" t="str">
        <f t="shared" si="21"/>
        <v/>
      </c>
      <c r="V89" s="200"/>
      <c r="W89" s="196">
        <v>0</v>
      </c>
      <c r="X89" s="204">
        <v>2</v>
      </c>
      <c r="Y89" s="207"/>
      <c r="Z89" s="6" t="str">
        <f>IF(Y89="","",IF(I89=1,VLOOKUP(Y89,#REF!,2,FALSE),IF(I89=2,VLOOKUP(Y89,#REF!,2,FALSE))))</f>
        <v/>
      </c>
      <c r="AA89" s="12"/>
      <c r="AB89" s="196">
        <v>0</v>
      </c>
      <c r="AC89" s="166">
        <v>2</v>
      </c>
      <c r="AD89" s="169"/>
      <c r="AE89" s="6" t="str">
        <f>IF(AD89="","",IF(I89=1,VLOOKUP(AD89,#REF!,2,FALSE),IF(I89=2,VLOOKUP(AD89,#REF!,2,FALSE))))</f>
        <v/>
      </c>
      <c r="AF89" s="168"/>
      <c r="AG89" s="166">
        <v>0</v>
      </c>
      <c r="AH89" s="166">
        <v>2</v>
      </c>
      <c r="AI89" s="167"/>
      <c r="AJ89" s="148" t="str">
        <f>IF(AI89="","",IF(I89=1,VLOOKUP(AI89,#REF!,2,FALSE),IF(I89=2,VLOOKUP(AI89,#REF!,2,FALSE))))</f>
        <v/>
      </c>
      <c r="AK89" s="24"/>
      <c r="AL89" s="154">
        <v>0</v>
      </c>
      <c r="AM89" s="154">
        <v>2</v>
      </c>
      <c r="AN89" s="5"/>
      <c r="AO89" s="5"/>
      <c r="AP89" s="3"/>
      <c r="AQ89" s="26"/>
      <c r="AR89" s="38" t="str">
        <f t="shared" si="22"/>
        <v/>
      </c>
      <c r="AS89" s="117">
        <f t="shared" si="23"/>
        <v>0</v>
      </c>
      <c r="AT89" s="117">
        <f t="shared" si="24"/>
        <v>0</v>
      </c>
      <c r="AU89" s="38" t="str">
        <f t="shared" si="25"/>
        <v/>
      </c>
      <c r="AV89" s="60"/>
      <c r="AW89" s="60"/>
      <c r="AX89" s="231"/>
      <c r="AY89" s="60"/>
      <c r="BB89" s="42"/>
      <c r="BC89" s="42"/>
      <c r="BD89" s="60"/>
      <c r="BE89" s="60"/>
      <c r="BF89" s="60"/>
      <c r="BG89" s="3">
        <f t="shared" si="27"/>
        <v>0</v>
      </c>
      <c r="BH89" s="3" t="str">
        <f t="shared" si="18"/>
        <v/>
      </c>
      <c r="BI89" s="3" t="str">
        <f t="shared" si="19"/>
        <v/>
      </c>
      <c r="BJ89" s="60"/>
      <c r="BK89" s="60"/>
      <c r="BL89" s="60"/>
      <c r="BM89" s="60"/>
    </row>
    <row r="90" spans="2:65">
      <c r="B90" s="165" t="e">
        <f>#REF!</f>
        <v>#REF!</v>
      </c>
      <c r="C90" s="15"/>
      <c r="D90" s="15"/>
      <c r="E90" s="270"/>
      <c r="F90" s="271"/>
      <c r="G90" s="272"/>
      <c r="H90" s="48">
        <f t="shared" si="26"/>
        <v>0</v>
      </c>
      <c r="I90" s="278"/>
      <c r="J90" s="278"/>
      <c r="K90" s="18" t="e">
        <f>#REF!</f>
        <v>#REF!</v>
      </c>
      <c r="L90" s="189" t="e">
        <f>#REF!</f>
        <v>#REF!</v>
      </c>
      <c r="M90" s="187" t="e">
        <f>#REF!</f>
        <v>#REF!</v>
      </c>
      <c r="N90" s="192"/>
      <c r="O90" s="240"/>
      <c r="P90" s="93" t="str">
        <f t="shared" si="20"/>
        <v/>
      </c>
      <c r="Q90" s="200"/>
      <c r="R90" s="196">
        <v>0</v>
      </c>
      <c r="S90" s="204">
        <v>2</v>
      </c>
      <c r="T90" s="240"/>
      <c r="U90" s="93" t="str">
        <f t="shared" si="21"/>
        <v/>
      </c>
      <c r="V90" s="200"/>
      <c r="W90" s="196">
        <v>0</v>
      </c>
      <c r="X90" s="204">
        <v>2</v>
      </c>
      <c r="Y90" s="207"/>
      <c r="Z90" s="6" t="str">
        <f>IF(Y90="","",IF(I90=1,VLOOKUP(Y90,#REF!,2,FALSE),IF(I90=2,VLOOKUP(Y90,#REF!,2,FALSE))))</f>
        <v/>
      </c>
      <c r="AA90" s="12"/>
      <c r="AB90" s="196">
        <v>0</v>
      </c>
      <c r="AC90" s="166">
        <v>2</v>
      </c>
      <c r="AD90" s="169"/>
      <c r="AE90" s="6" t="str">
        <f>IF(AD90="","",IF(I90=1,VLOOKUP(AD90,#REF!,2,FALSE),IF(I90=2,VLOOKUP(AD90,#REF!,2,FALSE))))</f>
        <v/>
      </c>
      <c r="AF90" s="168"/>
      <c r="AG90" s="166">
        <v>0</v>
      </c>
      <c r="AH90" s="166">
        <v>2</v>
      </c>
      <c r="AI90" s="167"/>
      <c r="AJ90" s="148" t="str">
        <f>IF(AI90="","",IF(I90=1,VLOOKUP(AI90,#REF!,2,FALSE),IF(I90=2,VLOOKUP(AI90,#REF!,2,FALSE))))</f>
        <v/>
      </c>
      <c r="AK90" s="24"/>
      <c r="AL90" s="154">
        <v>0</v>
      </c>
      <c r="AM90" s="154">
        <v>2</v>
      </c>
      <c r="AN90" s="5"/>
      <c r="AO90" s="5"/>
      <c r="AP90" s="3"/>
      <c r="AQ90" s="26"/>
      <c r="AR90" s="38" t="str">
        <f t="shared" si="22"/>
        <v/>
      </c>
      <c r="AS90" s="117">
        <f t="shared" si="23"/>
        <v>0</v>
      </c>
      <c r="AT90" s="117">
        <f t="shared" si="24"/>
        <v>0</v>
      </c>
      <c r="AU90" s="38" t="str">
        <f t="shared" si="25"/>
        <v/>
      </c>
      <c r="AV90" s="60"/>
      <c r="AW90" s="60"/>
      <c r="AX90" s="231"/>
      <c r="AY90" s="60"/>
      <c r="BB90" s="42"/>
      <c r="BC90" s="42"/>
      <c r="BD90" s="60"/>
      <c r="BE90" s="60"/>
      <c r="BF90" s="60"/>
      <c r="BG90" s="3">
        <f t="shared" si="27"/>
        <v>0</v>
      </c>
      <c r="BH90" s="3" t="str">
        <f t="shared" si="18"/>
        <v/>
      </c>
      <c r="BI90" s="3" t="str">
        <f t="shared" si="19"/>
        <v/>
      </c>
      <c r="BJ90" s="60"/>
      <c r="BK90" s="60"/>
      <c r="BL90" s="60"/>
      <c r="BM90" s="60"/>
    </row>
    <row r="91" spans="2:65">
      <c r="B91" s="165" t="e">
        <f>#REF!</f>
        <v>#REF!</v>
      </c>
      <c r="C91" s="15"/>
      <c r="D91" s="15"/>
      <c r="E91" s="270"/>
      <c r="F91" s="271"/>
      <c r="G91" s="272"/>
      <c r="H91" s="48">
        <f t="shared" si="26"/>
        <v>0</v>
      </c>
      <c r="I91" s="278"/>
      <c r="J91" s="278"/>
      <c r="K91" s="18" t="e">
        <f>#REF!</f>
        <v>#REF!</v>
      </c>
      <c r="L91" s="189" t="e">
        <f>#REF!</f>
        <v>#REF!</v>
      </c>
      <c r="M91" s="187" t="e">
        <f>#REF!</f>
        <v>#REF!</v>
      </c>
      <c r="N91" s="192"/>
      <c r="O91" s="240"/>
      <c r="P91" s="93" t="str">
        <f t="shared" si="20"/>
        <v/>
      </c>
      <c r="Q91" s="200"/>
      <c r="R91" s="196">
        <v>0</v>
      </c>
      <c r="S91" s="204">
        <v>2</v>
      </c>
      <c r="T91" s="240"/>
      <c r="U91" s="93" t="str">
        <f t="shared" si="21"/>
        <v/>
      </c>
      <c r="V91" s="200"/>
      <c r="W91" s="196">
        <v>0</v>
      </c>
      <c r="X91" s="204">
        <v>2</v>
      </c>
      <c r="Y91" s="207"/>
      <c r="Z91" s="6" t="str">
        <f>IF(Y91="","",IF(I91=1,VLOOKUP(Y91,#REF!,2,FALSE),IF(I91=2,VLOOKUP(Y91,#REF!,2,FALSE))))</f>
        <v/>
      </c>
      <c r="AA91" s="12"/>
      <c r="AB91" s="196">
        <v>0</v>
      </c>
      <c r="AC91" s="166">
        <v>2</v>
      </c>
      <c r="AD91" s="169"/>
      <c r="AE91" s="6" t="str">
        <f>IF(AD91="","",IF(I91=1,VLOOKUP(AD91,#REF!,2,FALSE),IF(I91=2,VLOOKUP(AD91,#REF!,2,FALSE))))</f>
        <v/>
      </c>
      <c r="AF91" s="168"/>
      <c r="AG91" s="166">
        <v>0</v>
      </c>
      <c r="AH91" s="166">
        <v>2</v>
      </c>
      <c r="AI91" s="167"/>
      <c r="AJ91" s="148" t="str">
        <f>IF(AI91="","",IF(I91=1,VLOOKUP(AI91,#REF!,2,FALSE),IF(I91=2,VLOOKUP(AI91,#REF!,2,FALSE))))</f>
        <v/>
      </c>
      <c r="AK91" s="24"/>
      <c r="AL91" s="154">
        <v>0</v>
      </c>
      <c r="AM91" s="154">
        <v>2</v>
      </c>
      <c r="AN91" s="5"/>
      <c r="AO91" s="5"/>
      <c r="AP91" s="3"/>
      <c r="AQ91" s="26"/>
      <c r="AR91" s="38" t="str">
        <f t="shared" si="22"/>
        <v/>
      </c>
      <c r="AS91" s="117">
        <f t="shared" si="23"/>
        <v>0</v>
      </c>
      <c r="AT91" s="117">
        <f t="shared" si="24"/>
        <v>0</v>
      </c>
      <c r="AU91" s="38" t="str">
        <f t="shared" si="25"/>
        <v/>
      </c>
      <c r="AV91" s="60"/>
      <c r="AW91" s="60"/>
      <c r="AX91" s="231"/>
      <c r="AY91" s="60"/>
      <c r="BB91" s="42"/>
      <c r="BC91" s="42"/>
      <c r="BD91" s="60"/>
      <c r="BE91" s="60"/>
      <c r="BF91" s="60"/>
      <c r="BG91" s="3">
        <f t="shared" si="27"/>
        <v>0</v>
      </c>
      <c r="BH91" s="3" t="str">
        <f t="shared" si="18"/>
        <v/>
      </c>
      <c r="BI91" s="3" t="str">
        <f t="shared" si="19"/>
        <v/>
      </c>
      <c r="BJ91" s="60"/>
      <c r="BK91" s="60"/>
      <c r="BL91" s="60"/>
      <c r="BM91" s="60"/>
    </row>
    <row r="92" spans="2:65">
      <c r="B92" s="165" t="e">
        <f>#REF!</f>
        <v>#REF!</v>
      </c>
      <c r="C92" s="15"/>
      <c r="D92" s="15"/>
      <c r="E92" s="270"/>
      <c r="F92" s="271"/>
      <c r="G92" s="272"/>
      <c r="H92" s="48">
        <f t="shared" si="26"/>
        <v>0</v>
      </c>
      <c r="I92" s="278"/>
      <c r="J92" s="278"/>
      <c r="K92" s="18" t="e">
        <f>#REF!</f>
        <v>#REF!</v>
      </c>
      <c r="L92" s="189" t="e">
        <f>#REF!</f>
        <v>#REF!</v>
      </c>
      <c r="M92" s="187" t="e">
        <f>#REF!</f>
        <v>#REF!</v>
      </c>
      <c r="N92" s="192"/>
      <c r="O92" s="240"/>
      <c r="P92" s="93" t="str">
        <f t="shared" si="20"/>
        <v/>
      </c>
      <c r="Q92" s="200"/>
      <c r="R92" s="196">
        <v>0</v>
      </c>
      <c r="S92" s="204">
        <v>2</v>
      </c>
      <c r="T92" s="240"/>
      <c r="U92" s="93" t="str">
        <f t="shared" si="21"/>
        <v/>
      </c>
      <c r="V92" s="200"/>
      <c r="W92" s="196">
        <v>0</v>
      </c>
      <c r="X92" s="204">
        <v>2</v>
      </c>
      <c r="Y92" s="207"/>
      <c r="Z92" s="6" t="str">
        <f>IF(Y92="","",IF(I92=1,VLOOKUP(Y92,#REF!,2,FALSE),IF(I92=2,VLOOKUP(Y92,#REF!,2,FALSE))))</f>
        <v/>
      </c>
      <c r="AA92" s="12"/>
      <c r="AB92" s="196">
        <v>0</v>
      </c>
      <c r="AC92" s="166">
        <v>2</v>
      </c>
      <c r="AD92" s="169"/>
      <c r="AE92" s="6" t="str">
        <f>IF(AD92="","",IF(I92=1,VLOOKUP(AD92,#REF!,2,FALSE),IF(I92=2,VLOOKUP(AD92,#REF!,2,FALSE))))</f>
        <v/>
      </c>
      <c r="AF92" s="168"/>
      <c r="AG92" s="166">
        <v>0</v>
      </c>
      <c r="AH92" s="166">
        <v>2</v>
      </c>
      <c r="AI92" s="167"/>
      <c r="AJ92" s="148" t="str">
        <f>IF(AI92="","",IF(I92=1,VLOOKUP(AI92,#REF!,2,FALSE),IF(I92=2,VLOOKUP(AI92,#REF!,2,FALSE))))</f>
        <v/>
      </c>
      <c r="AK92" s="24"/>
      <c r="AL92" s="154">
        <v>0</v>
      </c>
      <c r="AM92" s="154">
        <v>2</v>
      </c>
      <c r="AN92" s="5"/>
      <c r="AO92" s="5"/>
      <c r="AP92" s="3"/>
      <c r="AQ92" s="26"/>
      <c r="AR92" s="38" t="str">
        <f t="shared" si="22"/>
        <v/>
      </c>
      <c r="AS92" s="117">
        <f t="shared" si="23"/>
        <v>0</v>
      </c>
      <c r="AT92" s="117">
        <f t="shared" si="24"/>
        <v>0</v>
      </c>
      <c r="AU92" s="38" t="str">
        <f t="shared" si="25"/>
        <v/>
      </c>
      <c r="AV92" s="60"/>
      <c r="AW92" s="60"/>
      <c r="AX92" s="231"/>
      <c r="AY92" s="60"/>
      <c r="BB92" s="42"/>
      <c r="BC92" s="42"/>
      <c r="BD92" s="60"/>
      <c r="BE92" s="60"/>
      <c r="BF92" s="60"/>
      <c r="BG92" s="3">
        <f t="shared" si="27"/>
        <v>0</v>
      </c>
      <c r="BH92" s="3" t="str">
        <f t="shared" si="18"/>
        <v/>
      </c>
      <c r="BI92" s="3" t="str">
        <f t="shared" si="19"/>
        <v/>
      </c>
      <c r="BJ92" s="60"/>
      <c r="BK92" s="60"/>
      <c r="BL92" s="60"/>
      <c r="BM92" s="60"/>
    </row>
    <row r="93" spans="2:65">
      <c r="B93" s="165" t="e">
        <f>#REF!</f>
        <v>#REF!</v>
      </c>
      <c r="C93" s="15"/>
      <c r="D93" s="15"/>
      <c r="E93" s="270"/>
      <c r="F93" s="271"/>
      <c r="G93" s="272"/>
      <c r="H93" s="48">
        <f t="shared" si="26"/>
        <v>0</v>
      </c>
      <c r="I93" s="278"/>
      <c r="J93" s="278"/>
      <c r="K93" s="18" t="e">
        <f>#REF!</f>
        <v>#REF!</v>
      </c>
      <c r="L93" s="189" t="e">
        <f>#REF!</f>
        <v>#REF!</v>
      </c>
      <c r="M93" s="187" t="e">
        <f>#REF!</f>
        <v>#REF!</v>
      </c>
      <c r="N93" s="192"/>
      <c r="O93" s="240"/>
      <c r="P93" s="93" t="str">
        <f t="shared" si="20"/>
        <v/>
      </c>
      <c r="Q93" s="200"/>
      <c r="R93" s="196">
        <v>0</v>
      </c>
      <c r="S93" s="204">
        <v>2</v>
      </c>
      <c r="T93" s="240"/>
      <c r="U93" s="93" t="str">
        <f t="shared" si="21"/>
        <v/>
      </c>
      <c r="V93" s="200"/>
      <c r="W93" s="196">
        <v>0</v>
      </c>
      <c r="X93" s="204">
        <v>2</v>
      </c>
      <c r="Y93" s="207"/>
      <c r="Z93" s="6" t="str">
        <f>IF(Y93="","",IF(I93=1,VLOOKUP(Y93,#REF!,2,FALSE),IF(I93=2,VLOOKUP(Y93,#REF!,2,FALSE))))</f>
        <v/>
      </c>
      <c r="AA93" s="12"/>
      <c r="AB93" s="196">
        <v>0</v>
      </c>
      <c r="AC93" s="166">
        <v>2</v>
      </c>
      <c r="AD93" s="169"/>
      <c r="AE93" s="6" t="str">
        <f>IF(AD93="","",IF(I93=1,VLOOKUP(AD93,#REF!,2,FALSE),IF(I93=2,VLOOKUP(AD93,#REF!,2,FALSE))))</f>
        <v/>
      </c>
      <c r="AF93" s="168"/>
      <c r="AG93" s="166">
        <v>0</v>
      </c>
      <c r="AH93" s="166">
        <v>2</v>
      </c>
      <c r="AI93" s="167"/>
      <c r="AJ93" s="148" t="str">
        <f>IF(AI93="","",IF(I93=1,VLOOKUP(AI93,#REF!,2,FALSE),IF(I93=2,VLOOKUP(AI93,#REF!,2,FALSE))))</f>
        <v/>
      </c>
      <c r="AK93" s="24"/>
      <c r="AL93" s="154">
        <v>0</v>
      </c>
      <c r="AM93" s="154">
        <v>2</v>
      </c>
      <c r="AN93" s="5"/>
      <c r="AO93" s="5"/>
      <c r="AP93" s="3"/>
      <c r="AQ93" s="26"/>
      <c r="AR93" s="38" t="str">
        <f t="shared" si="22"/>
        <v/>
      </c>
      <c r="AS93" s="117">
        <f t="shared" si="23"/>
        <v>0</v>
      </c>
      <c r="AT93" s="117">
        <f t="shared" si="24"/>
        <v>0</v>
      </c>
      <c r="AU93" s="38" t="str">
        <f t="shared" si="25"/>
        <v/>
      </c>
      <c r="AV93" s="60"/>
      <c r="AW93" s="60"/>
      <c r="AX93" s="231"/>
      <c r="AY93" s="60"/>
      <c r="BB93" s="42"/>
      <c r="BC93" s="42"/>
      <c r="BD93" s="60"/>
      <c r="BE93" s="60"/>
      <c r="BF93" s="60"/>
      <c r="BG93" s="3">
        <f t="shared" si="27"/>
        <v>0</v>
      </c>
      <c r="BH93" s="3" t="str">
        <f t="shared" si="18"/>
        <v/>
      </c>
      <c r="BI93" s="3" t="str">
        <f t="shared" si="19"/>
        <v/>
      </c>
      <c r="BJ93" s="60"/>
      <c r="BK93" s="60"/>
      <c r="BL93" s="60"/>
      <c r="BM93" s="60"/>
    </row>
    <row r="94" spans="2:65">
      <c r="B94" s="165" t="e">
        <f>#REF!</f>
        <v>#REF!</v>
      </c>
      <c r="C94" s="15"/>
      <c r="D94" s="15"/>
      <c r="E94" s="270"/>
      <c r="F94" s="271"/>
      <c r="G94" s="272"/>
      <c r="H94" s="48">
        <f t="shared" si="26"/>
        <v>0</v>
      </c>
      <c r="I94" s="278"/>
      <c r="J94" s="278"/>
      <c r="K94" s="18" t="e">
        <f>#REF!</f>
        <v>#REF!</v>
      </c>
      <c r="L94" s="189" t="e">
        <f>#REF!</f>
        <v>#REF!</v>
      </c>
      <c r="M94" s="187" t="e">
        <f>#REF!</f>
        <v>#REF!</v>
      </c>
      <c r="N94" s="192"/>
      <c r="O94" s="240"/>
      <c r="P94" s="93" t="str">
        <f t="shared" si="20"/>
        <v/>
      </c>
      <c r="Q94" s="200"/>
      <c r="R94" s="196">
        <v>0</v>
      </c>
      <c r="S94" s="204">
        <v>2</v>
      </c>
      <c r="T94" s="240"/>
      <c r="U94" s="93" t="str">
        <f t="shared" si="21"/>
        <v/>
      </c>
      <c r="V94" s="200"/>
      <c r="W94" s="196">
        <v>0</v>
      </c>
      <c r="X94" s="204">
        <v>2</v>
      </c>
      <c r="Y94" s="207"/>
      <c r="Z94" s="6" t="str">
        <f>IF(Y94="","",IF(I94=1,VLOOKUP(Y94,#REF!,2,FALSE),IF(I94=2,VLOOKUP(Y94,#REF!,2,FALSE))))</f>
        <v/>
      </c>
      <c r="AA94" s="12"/>
      <c r="AB94" s="196">
        <v>0</v>
      </c>
      <c r="AC94" s="166">
        <v>2</v>
      </c>
      <c r="AD94" s="169"/>
      <c r="AE94" s="6" t="str">
        <f>IF(AD94="","",IF(I94=1,VLOOKUP(AD94,#REF!,2,FALSE),IF(I94=2,VLOOKUP(AD94,#REF!,2,FALSE))))</f>
        <v/>
      </c>
      <c r="AF94" s="168"/>
      <c r="AG94" s="166">
        <v>0</v>
      </c>
      <c r="AH94" s="166">
        <v>2</v>
      </c>
      <c r="AI94" s="167"/>
      <c r="AJ94" s="148" t="str">
        <f>IF(AI94="","",IF(I94=1,VLOOKUP(AI94,#REF!,2,FALSE),IF(I94=2,VLOOKUP(AI94,#REF!,2,FALSE))))</f>
        <v/>
      </c>
      <c r="AK94" s="24"/>
      <c r="AL94" s="154">
        <v>0</v>
      </c>
      <c r="AM94" s="154">
        <v>2</v>
      </c>
      <c r="AN94" s="5"/>
      <c r="AO94" s="5"/>
      <c r="AP94" s="3"/>
      <c r="AQ94" s="26"/>
      <c r="AR94" s="38" t="str">
        <f t="shared" si="22"/>
        <v/>
      </c>
      <c r="AS94" s="117">
        <f t="shared" si="23"/>
        <v>0</v>
      </c>
      <c r="AT94" s="117">
        <f t="shared" si="24"/>
        <v>0</v>
      </c>
      <c r="AU94" s="38" t="str">
        <f t="shared" si="25"/>
        <v/>
      </c>
      <c r="AV94" s="60"/>
      <c r="AW94" s="60"/>
      <c r="AX94" s="231"/>
      <c r="AY94" s="60"/>
      <c r="BB94" s="42"/>
      <c r="BC94" s="42"/>
      <c r="BD94" s="60"/>
      <c r="BE94" s="60"/>
      <c r="BF94" s="60"/>
      <c r="BG94" s="3">
        <f t="shared" si="27"/>
        <v>0</v>
      </c>
      <c r="BH94" s="3" t="str">
        <f t="shared" si="18"/>
        <v/>
      </c>
      <c r="BI94" s="3" t="str">
        <f t="shared" si="19"/>
        <v/>
      </c>
      <c r="BJ94" s="60"/>
      <c r="BK94" s="60"/>
      <c r="BL94" s="60"/>
      <c r="BM94" s="60"/>
    </row>
    <row r="95" spans="2:65">
      <c r="B95" s="165" t="e">
        <f>#REF!</f>
        <v>#REF!</v>
      </c>
      <c r="C95" s="15"/>
      <c r="D95" s="15"/>
      <c r="E95" s="270"/>
      <c r="F95" s="271"/>
      <c r="G95" s="272"/>
      <c r="H95" s="48">
        <f t="shared" si="26"/>
        <v>0</v>
      </c>
      <c r="I95" s="278"/>
      <c r="J95" s="278"/>
      <c r="K95" s="18" t="e">
        <f>#REF!</f>
        <v>#REF!</v>
      </c>
      <c r="L95" s="189" t="e">
        <f>#REF!</f>
        <v>#REF!</v>
      </c>
      <c r="M95" s="187" t="e">
        <f>#REF!</f>
        <v>#REF!</v>
      </c>
      <c r="N95" s="192"/>
      <c r="O95" s="240"/>
      <c r="P95" s="93" t="str">
        <f t="shared" si="20"/>
        <v/>
      </c>
      <c r="Q95" s="200"/>
      <c r="R95" s="196">
        <v>0</v>
      </c>
      <c r="S95" s="204">
        <v>2</v>
      </c>
      <c r="T95" s="240"/>
      <c r="U95" s="93" t="str">
        <f t="shared" si="21"/>
        <v/>
      </c>
      <c r="V95" s="200"/>
      <c r="W95" s="196">
        <v>0</v>
      </c>
      <c r="X95" s="204">
        <v>2</v>
      </c>
      <c r="Y95" s="207"/>
      <c r="Z95" s="6" t="str">
        <f>IF(Y95="","",IF(I95=1,VLOOKUP(Y95,#REF!,2,FALSE),IF(I95=2,VLOOKUP(Y95,#REF!,2,FALSE))))</f>
        <v/>
      </c>
      <c r="AA95" s="12"/>
      <c r="AB95" s="196">
        <v>0</v>
      </c>
      <c r="AC95" s="166">
        <v>2</v>
      </c>
      <c r="AD95" s="169"/>
      <c r="AE95" s="6" t="str">
        <f>IF(AD95="","",IF(I95=1,VLOOKUP(AD95,#REF!,2,FALSE),IF(I95=2,VLOOKUP(AD95,#REF!,2,FALSE))))</f>
        <v/>
      </c>
      <c r="AF95" s="168"/>
      <c r="AG95" s="166">
        <v>0</v>
      </c>
      <c r="AH95" s="166">
        <v>2</v>
      </c>
      <c r="AI95" s="167"/>
      <c r="AJ95" s="148" t="str">
        <f>IF(AI95="","",IF(I95=1,VLOOKUP(AI95,#REF!,2,FALSE),IF(I95=2,VLOOKUP(AI95,#REF!,2,FALSE))))</f>
        <v/>
      </c>
      <c r="AK95" s="24"/>
      <c r="AL95" s="154">
        <v>0</v>
      </c>
      <c r="AM95" s="154">
        <v>2</v>
      </c>
      <c r="AN95" s="5"/>
      <c r="AO95" s="5"/>
      <c r="AP95" s="3"/>
      <c r="AQ95" s="26"/>
      <c r="AR95" s="38" t="str">
        <f t="shared" si="22"/>
        <v/>
      </c>
      <c r="AS95" s="117">
        <f t="shared" si="23"/>
        <v>0</v>
      </c>
      <c r="AT95" s="117">
        <f t="shared" si="24"/>
        <v>0</v>
      </c>
      <c r="AU95" s="38" t="str">
        <f t="shared" si="25"/>
        <v/>
      </c>
      <c r="AV95" s="60"/>
      <c r="AW95" s="60"/>
      <c r="AX95" s="231"/>
      <c r="AY95" s="60"/>
      <c r="BB95" s="42"/>
      <c r="BC95" s="42"/>
      <c r="BD95" s="60"/>
      <c r="BE95" s="60"/>
      <c r="BF95" s="60"/>
      <c r="BG95" s="3">
        <f t="shared" si="27"/>
        <v>0</v>
      </c>
      <c r="BH95" s="3" t="str">
        <f t="shared" si="18"/>
        <v/>
      </c>
      <c r="BI95" s="3" t="str">
        <f t="shared" si="19"/>
        <v/>
      </c>
      <c r="BJ95" s="60"/>
      <c r="BK95" s="60"/>
      <c r="BL95" s="60"/>
      <c r="BM95" s="60"/>
    </row>
    <row r="96" spans="2:65">
      <c r="B96" s="165" t="e">
        <f>#REF!</f>
        <v>#REF!</v>
      </c>
      <c r="C96" s="15"/>
      <c r="D96" s="15"/>
      <c r="E96" s="270"/>
      <c r="F96" s="271"/>
      <c r="G96" s="272"/>
      <c r="H96" s="48">
        <f t="shared" si="26"/>
        <v>0</v>
      </c>
      <c r="I96" s="278"/>
      <c r="J96" s="278"/>
      <c r="K96" s="18" t="e">
        <f>#REF!</f>
        <v>#REF!</v>
      </c>
      <c r="L96" s="189" t="e">
        <f>#REF!</f>
        <v>#REF!</v>
      </c>
      <c r="M96" s="187" t="e">
        <f>#REF!</f>
        <v>#REF!</v>
      </c>
      <c r="N96" s="192"/>
      <c r="O96" s="240"/>
      <c r="P96" s="93" t="str">
        <f t="shared" si="20"/>
        <v/>
      </c>
      <c r="Q96" s="200"/>
      <c r="R96" s="196">
        <v>0</v>
      </c>
      <c r="S96" s="204">
        <v>2</v>
      </c>
      <c r="T96" s="240"/>
      <c r="U96" s="93" t="str">
        <f t="shared" si="21"/>
        <v/>
      </c>
      <c r="V96" s="200"/>
      <c r="W96" s="196">
        <v>0</v>
      </c>
      <c r="X96" s="204">
        <v>2</v>
      </c>
      <c r="Y96" s="207"/>
      <c r="Z96" s="6" t="str">
        <f>IF(Y96="","",IF(I96=1,VLOOKUP(Y96,#REF!,2,FALSE),IF(I96=2,VLOOKUP(Y96,#REF!,2,FALSE))))</f>
        <v/>
      </c>
      <c r="AA96" s="12"/>
      <c r="AB96" s="196">
        <v>0</v>
      </c>
      <c r="AC96" s="166">
        <v>2</v>
      </c>
      <c r="AD96" s="169"/>
      <c r="AE96" s="6" t="str">
        <f>IF(AD96="","",IF(I96=1,VLOOKUP(AD96,#REF!,2,FALSE),IF(I96=2,VLOOKUP(AD96,#REF!,2,FALSE))))</f>
        <v/>
      </c>
      <c r="AF96" s="168"/>
      <c r="AG96" s="166">
        <v>0</v>
      </c>
      <c r="AH96" s="166">
        <v>2</v>
      </c>
      <c r="AI96" s="167"/>
      <c r="AJ96" s="148" t="str">
        <f>IF(AI96="","",IF(I96=1,VLOOKUP(AI96,#REF!,2,FALSE),IF(I96=2,VLOOKUP(AI96,#REF!,2,FALSE))))</f>
        <v/>
      </c>
      <c r="AK96" s="24"/>
      <c r="AL96" s="154">
        <v>0</v>
      </c>
      <c r="AM96" s="154">
        <v>2</v>
      </c>
      <c r="AN96" s="5"/>
      <c r="AO96" s="5"/>
      <c r="AP96" s="3"/>
      <c r="AQ96" s="26"/>
      <c r="AR96" s="38" t="str">
        <f t="shared" si="22"/>
        <v/>
      </c>
      <c r="AS96" s="117">
        <f t="shared" si="23"/>
        <v>0</v>
      </c>
      <c r="AT96" s="117">
        <f t="shared" si="24"/>
        <v>0</v>
      </c>
      <c r="AU96" s="38" t="str">
        <f t="shared" si="25"/>
        <v/>
      </c>
      <c r="AV96" s="60"/>
      <c r="AW96" s="60"/>
      <c r="AX96" s="231"/>
      <c r="AY96" s="60"/>
      <c r="BB96" s="42"/>
      <c r="BC96" s="42"/>
      <c r="BD96" s="60"/>
      <c r="BE96" s="60"/>
      <c r="BF96" s="60"/>
      <c r="BG96" s="3">
        <f t="shared" si="27"/>
        <v>0</v>
      </c>
      <c r="BH96" s="3" t="str">
        <f t="shared" ref="BH96:BH117" si="28">IF(I95=1,BG96,"")</f>
        <v/>
      </c>
      <c r="BI96" s="3" t="str">
        <f t="shared" ref="BI96:BI117" si="29">IF(I95=2,BG96,"")</f>
        <v/>
      </c>
      <c r="BJ96" s="60"/>
      <c r="BK96" s="60"/>
      <c r="BL96" s="60"/>
      <c r="BM96" s="60"/>
    </row>
    <row r="97" spans="2:65">
      <c r="B97" s="165" t="e">
        <f>#REF!</f>
        <v>#REF!</v>
      </c>
      <c r="C97" s="15"/>
      <c r="D97" s="15"/>
      <c r="E97" s="270"/>
      <c r="F97" s="271"/>
      <c r="G97" s="272"/>
      <c r="H97" s="48">
        <f t="shared" si="26"/>
        <v>0</v>
      </c>
      <c r="I97" s="278"/>
      <c r="J97" s="278"/>
      <c r="K97" s="18" t="e">
        <f>#REF!</f>
        <v>#REF!</v>
      </c>
      <c r="L97" s="189" t="e">
        <f>#REF!</f>
        <v>#REF!</v>
      </c>
      <c r="M97" s="187" t="e">
        <f>#REF!</f>
        <v>#REF!</v>
      </c>
      <c r="N97" s="192"/>
      <c r="O97" s="240"/>
      <c r="P97" s="93" t="str">
        <f t="shared" si="20"/>
        <v/>
      </c>
      <c r="Q97" s="200"/>
      <c r="R97" s="196">
        <v>0</v>
      </c>
      <c r="S97" s="204">
        <v>2</v>
      </c>
      <c r="T97" s="240"/>
      <c r="U97" s="93" t="str">
        <f t="shared" si="21"/>
        <v/>
      </c>
      <c r="V97" s="200"/>
      <c r="W97" s="196">
        <v>0</v>
      </c>
      <c r="X97" s="204">
        <v>2</v>
      </c>
      <c r="Y97" s="207"/>
      <c r="Z97" s="6" t="str">
        <f>IF(Y97="","",IF(I97=1,VLOOKUP(Y97,#REF!,2,FALSE),IF(I97=2,VLOOKUP(Y97,#REF!,2,FALSE))))</f>
        <v/>
      </c>
      <c r="AA97" s="12"/>
      <c r="AB97" s="196">
        <v>0</v>
      </c>
      <c r="AC97" s="166">
        <v>2</v>
      </c>
      <c r="AD97" s="169"/>
      <c r="AE97" s="6" t="str">
        <f>IF(AD97="","",IF(I97=1,VLOOKUP(AD97,#REF!,2,FALSE),IF(I97=2,VLOOKUP(AD97,#REF!,2,FALSE))))</f>
        <v/>
      </c>
      <c r="AF97" s="168"/>
      <c r="AG97" s="166">
        <v>0</v>
      </c>
      <c r="AH97" s="166">
        <v>2</v>
      </c>
      <c r="AI97" s="167"/>
      <c r="AJ97" s="148" t="str">
        <f>IF(AI97="","",IF(I97=1,VLOOKUP(AI97,#REF!,2,FALSE),IF(I97=2,VLOOKUP(AI97,#REF!,2,FALSE))))</f>
        <v/>
      </c>
      <c r="AK97" s="24"/>
      <c r="AL97" s="154">
        <v>0</v>
      </c>
      <c r="AM97" s="154">
        <v>2</v>
      </c>
      <c r="AN97" s="5"/>
      <c r="AO97" s="5"/>
      <c r="AP97" s="3"/>
      <c r="AQ97" s="26"/>
      <c r="AR97" s="38" t="str">
        <f t="shared" si="22"/>
        <v/>
      </c>
      <c r="AS97" s="117">
        <f t="shared" si="23"/>
        <v>0</v>
      </c>
      <c r="AT97" s="117">
        <f t="shared" si="24"/>
        <v>0</v>
      </c>
      <c r="AU97" s="38" t="str">
        <f t="shared" si="25"/>
        <v/>
      </c>
      <c r="AV97" s="60"/>
      <c r="AW97" s="60"/>
      <c r="AX97" s="231"/>
      <c r="AY97" s="60"/>
      <c r="BB97" s="42"/>
      <c r="BC97" s="42"/>
      <c r="BD97" s="60"/>
      <c r="BE97" s="60"/>
      <c r="BF97" s="60"/>
      <c r="BG97" s="3">
        <f t="shared" si="27"/>
        <v>0</v>
      </c>
      <c r="BH97" s="3" t="str">
        <f t="shared" si="28"/>
        <v/>
      </c>
      <c r="BI97" s="3" t="str">
        <f t="shared" si="29"/>
        <v/>
      </c>
      <c r="BJ97" s="60"/>
      <c r="BK97" s="60"/>
      <c r="BL97" s="60"/>
      <c r="BM97" s="60"/>
    </row>
    <row r="98" spans="2:65">
      <c r="B98" s="165" t="e">
        <f>#REF!</f>
        <v>#REF!</v>
      </c>
      <c r="C98" s="15"/>
      <c r="D98" s="15"/>
      <c r="E98" s="270"/>
      <c r="F98" s="271"/>
      <c r="G98" s="272"/>
      <c r="H98" s="48">
        <f t="shared" si="26"/>
        <v>0</v>
      </c>
      <c r="I98" s="278"/>
      <c r="J98" s="278"/>
      <c r="K98" s="18" t="e">
        <f>#REF!</f>
        <v>#REF!</v>
      </c>
      <c r="L98" s="189" t="e">
        <f>#REF!</f>
        <v>#REF!</v>
      </c>
      <c r="M98" s="187" t="e">
        <f>#REF!</f>
        <v>#REF!</v>
      </c>
      <c r="N98" s="192"/>
      <c r="O98" s="240"/>
      <c r="P98" s="93" t="str">
        <f t="shared" si="20"/>
        <v/>
      </c>
      <c r="Q98" s="200"/>
      <c r="R98" s="196">
        <v>0</v>
      </c>
      <c r="S98" s="204">
        <v>2</v>
      </c>
      <c r="T98" s="240"/>
      <c r="U98" s="93" t="str">
        <f t="shared" si="21"/>
        <v/>
      </c>
      <c r="V98" s="200"/>
      <c r="W98" s="196">
        <v>0</v>
      </c>
      <c r="X98" s="204">
        <v>2</v>
      </c>
      <c r="Y98" s="207"/>
      <c r="Z98" s="6" t="str">
        <f>IF(Y98="","",IF(I98=1,VLOOKUP(Y98,#REF!,2,FALSE),IF(I98=2,VLOOKUP(Y98,#REF!,2,FALSE))))</f>
        <v/>
      </c>
      <c r="AA98" s="12"/>
      <c r="AB98" s="196">
        <v>0</v>
      </c>
      <c r="AC98" s="166">
        <v>2</v>
      </c>
      <c r="AD98" s="169"/>
      <c r="AE98" s="6" t="str">
        <f>IF(AD98="","",IF(I98=1,VLOOKUP(AD98,#REF!,2,FALSE),IF(I98=2,VLOOKUP(AD98,#REF!,2,FALSE))))</f>
        <v/>
      </c>
      <c r="AF98" s="168"/>
      <c r="AG98" s="166">
        <v>0</v>
      </c>
      <c r="AH98" s="166">
        <v>2</v>
      </c>
      <c r="AI98" s="167"/>
      <c r="AJ98" s="148" t="str">
        <f>IF(AI98="","",IF(I98=1,VLOOKUP(AI98,#REF!,2,FALSE),IF(I98=2,VLOOKUP(AI98,#REF!,2,FALSE))))</f>
        <v/>
      </c>
      <c r="AK98" s="24"/>
      <c r="AL98" s="154">
        <v>0</v>
      </c>
      <c r="AM98" s="154">
        <v>2</v>
      </c>
      <c r="AN98" s="5"/>
      <c r="AO98" s="5"/>
      <c r="AP98" s="3"/>
      <c r="AQ98" s="26"/>
      <c r="AR98" s="38" t="str">
        <f t="shared" si="22"/>
        <v/>
      </c>
      <c r="AS98" s="117">
        <f t="shared" si="23"/>
        <v>0</v>
      </c>
      <c r="AT98" s="117">
        <f t="shared" si="24"/>
        <v>0</v>
      </c>
      <c r="AU98" s="38" t="str">
        <f t="shared" si="25"/>
        <v/>
      </c>
      <c r="AV98" s="60"/>
      <c r="AW98" s="60"/>
      <c r="AX98" s="231"/>
      <c r="AY98" s="60"/>
      <c r="BB98" s="42"/>
      <c r="BC98" s="42"/>
      <c r="BD98" s="60"/>
      <c r="BE98" s="60"/>
      <c r="BF98" s="60"/>
      <c r="BG98" s="3">
        <f t="shared" si="27"/>
        <v>0</v>
      </c>
      <c r="BH98" s="3" t="str">
        <f t="shared" si="28"/>
        <v/>
      </c>
      <c r="BI98" s="3" t="str">
        <f t="shared" si="29"/>
        <v/>
      </c>
      <c r="BJ98" s="60"/>
      <c r="BK98" s="60"/>
      <c r="BL98" s="60"/>
      <c r="BM98" s="60"/>
    </row>
    <row r="99" spans="2:65">
      <c r="B99" s="165" t="e">
        <f>#REF!</f>
        <v>#REF!</v>
      </c>
      <c r="C99" s="15"/>
      <c r="D99" s="15"/>
      <c r="E99" s="270"/>
      <c r="F99" s="271"/>
      <c r="G99" s="272"/>
      <c r="H99" s="48">
        <f t="shared" si="26"/>
        <v>0</v>
      </c>
      <c r="I99" s="278"/>
      <c r="J99" s="278"/>
      <c r="K99" s="18" t="e">
        <f>#REF!</f>
        <v>#REF!</v>
      </c>
      <c r="L99" s="189" t="e">
        <f>#REF!</f>
        <v>#REF!</v>
      </c>
      <c r="M99" s="187" t="e">
        <f>#REF!</f>
        <v>#REF!</v>
      </c>
      <c r="N99" s="192"/>
      <c r="O99" s="240"/>
      <c r="P99" s="93" t="str">
        <f t="shared" si="20"/>
        <v/>
      </c>
      <c r="Q99" s="200"/>
      <c r="R99" s="196">
        <v>0</v>
      </c>
      <c r="S99" s="204">
        <v>2</v>
      </c>
      <c r="T99" s="240"/>
      <c r="U99" s="93" t="str">
        <f t="shared" si="21"/>
        <v/>
      </c>
      <c r="V99" s="200"/>
      <c r="W99" s="196">
        <v>0</v>
      </c>
      <c r="X99" s="204">
        <v>2</v>
      </c>
      <c r="Y99" s="207"/>
      <c r="Z99" s="6" t="str">
        <f>IF(Y99="","",IF(I99=1,VLOOKUP(Y99,#REF!,2,FALSE),IF(I99=2,VLOOKUP(Y99,#REF!,2,FALSE))))</f>
        <v/>
      </c>
      <c r="AA99" s="12"/>
      <c r="AB99" s="196">
        <v>0</v>
      </c>
      <c r="AC99" s="166">
        <v>2</v>
      </c>
      <c r="AD99" s="169"/>
      <c r="AE99" s="6" t="str">
        <f>IF(AD99="","",IF(I99=1,VLOOKUP(AD99,#REF!,2,FALSE),IF(I99=2,VLOOKUP(AD99,#REF!,2,FALSE))))</f>
        <v/>
      </c>
      <c r="AF99" s="168"/>
      <c r="AG99" s="166">
        <v>0</v>
      </c>
      <c r="AH99" s="166">
        <v>2</v>
      </c>
      <c r="AI99" s="167"/>
      <c r="AJ99" s="148" t="str">
        <f>IF(AI99="","",IF(I99=1,VLOOKUP(AI99,#REF!,2,FALSE),IF(I99=2,VLOOKUP(AI99,#REF!,2,FALSE))))</f>
        <v/>
      </c>
      <c r="AK99" s="24"/>
      <c r="AL99" s="154">
        <v>0</v>
      </c>
      <c r="AM99" s="154">
        <v>2</v>
      </c>
      <c r="AN99" s="5"/>
      <c r="AO99" s="5"/>
      <c r="AP99" s="3"/>
      <c r="AQ99" s="26"/>
      <c r="AR99" s="38" t="str">
        <f t="shared" si="22"/>
        <v/>
      </c>
      <c r="AS99" s="117">
        <f t="shared" si="23"/>
        <v>0</v>
      </c>
      <c r="AT99" s="117">
        <f t="shared" si="24"/>
        <v>0</v>
      </c>
      <c r="AU99" s="38" t="str">
        <f t="shared" si="25"/>
        <v/>
      </c>
      <c r="AV99" s="60"/>
      <c r="AW99" s="60"/>
      <c r="AX99" s="231"/>
      <c r="AY99" s="60"/>
      <c r="BB99" s="42"/>
      <c r="BC99" s="42"/>
      <c r="BD99" s="60"/>
      <c r="BE99" s="60"/>
      <c r="BF99" s="60"/>
      <c r="BG99" s="3">
        <f t="shared" si="27"/>
        <v>0</v>
      </c>
      <c r="BH99" s="3" t="str">
        <f t="shared" si="28"/>
        <v/>
      </c>
      <c r="BI99" s="3" t="str">
        <f t="shared" si="29"/>
        <v/>
      </c>
      <c r="BJ99" s="60"/>
      <c r="BK99" s="60"/>
      <c r="BL99" s="60"/>
      <c r="BM99" s="60"/>
    </row>
    <row r="100" spans="2:65">
      <c r="B100" s="165" t="e">
        <f>#REF!</f>
        <v>#REF!</v>
      </c>
      <c r="C100" s="15"/>
      <c r="D100" s="15"/>
      <c r="E100" s="270"/>
      <c r="F100" s="271"/>
      <c r="G100" s="272"/>
      <c r="H100" s="48">
        <f t="shared" si="26"/>
        <v>0</v>
      </c>
      <c r="I100" s="278"/>
      <c r="J100" s="278"/>
      <c r="K100" s="18" t="e">
        <f>#REF!</f>
        <v>#REF!</v>
      </c>
      <c r="L100" s="189" t="e">
        <f>#REF!</f>
        <v>#REF!</v>
      </c>
      <c r="M100" s="187" t="e">
        <f>#REF!</f>
        <v>#REF!</v>
      </c>
      <c r="N100" s="192"/>
      <c r="O100" s="240"/>
      <c r="P100" s="93" t="str">
        <f t="shared" si="20"/>
        <v/>
      </c>
      <c r="Q100" s="200"/>
      <c r="R100" s="196">
        <v>0</v>
      </c>
      <c r="S100" s="204">
        <v>2</v>
      </c>
      <c r="T100" s="240"/>
      <c r="U100" s="93" t="str">
        <f t="shared" si="21"/>
        <v/>
      </c>
      <c r="V100" s="200"/>
      <c r="W100" s="196">
        <v>0</v>
      </c>
      <c r="X100" s="204">
        <v>2</v>
      </c>
      <c r="Y100" s="207"/>
      <c r="Z100" s="6" t="str">
        <f>IF(Y100="","",IF(I100=1,VLOOKUP(Y100,#REF!,2,FALSE),IF(I100=2,VLOOKUP(Y100,#REF!,2,FALSE))))</f>
        <v/>
      </c>
      <c r="AA100" s="12"/>
      <c r="AB100" s="196">
        <v>0</v>
      </c>
      <c r="AC100" s="166">
        <v>2</v>
      </c>
      <c r="AD100" s="169"/>
      <c r="AE100" s="6" t="str">
        <f>IF(AD100="","",IF(I100=1,VLOOKUP(AD100,#REF!,2,FALSE),IF(I100=2,VLOOKUP(AD100,#REF!,2,FALSE))))</f>
        <v/>
      </c>
      <c r="AF100" s="168"/>
      <c r="AG100" s="166">
        <v>0</v>
      </c>
      <c r="AH100" s="166">
        <v>2</v>
      </c>
      <c r="AI100" s="167"/>
      <c r="AJ100" s="148" t="str">
        <f>IF(AI100="","",IF(I100=1,VLOOKUP(AI100,#REF!,2,FALSE),IF(I100=2,VLOOKUP(AI100,#REF!,2,FALSE))))</f>
        <v/>
      </c>
      <c r="AK100" s="24"/>
      <c r="AL100" s="154">
        <v>0</v>
      </c>
      <c r="AM100" s="154">
        <v>2</v>
      </c>
      <c r="AN100" s="5"/>
      <c r="AO100" s="5"/>
      <c r="AP100" s="3"/>
      <c r="AQ100" s="26"/>
      <c r="AR100" s="38" t="str">
        <f t="shared" si="22"/>
        <v/>
      </c>
      <c r="AS100" s="117">
        <f t="shared" si="23"/>
        <v>0</v>
      </c>
      <c r="AT100" s="117">
        <f t="shared" si="24"/>
        <v>0</v>
      </c>
      <c r="AU100" s="38" t="str">
        <f t="shared" si="25"/>
        <v/>
      </c>
      <c r="AV100" s="60"/>
      <c r="AW100" s="60"/>
      <c r="AX100" s="231"/>
      <c r="AY100" s="60"/>
      <c r="BB100" s="42"/>
      <c r="BC100" s="42"/>
      <c r="BD100" s="60"/>
      <c r="BE100" s="60"/>
      <c r="BF100" s="60"/>
      <c r="BG100" s="3">
        <f t="shared" si="27"/>
        <v>0</v>
      </c>
      <c r="BH100" s="3" t="str">
        <f t="shared" si="28"/>
        <v/>
      </c>
      <c r="BI100" s="3" t="str">
        <f t="shared" si="29"/>
        <v/>
      </c>
      <c r="BJ100" s="60"/>
      <c r="BK100" s="60"/>
      <c r="BL100" s="60"/>
      <c r="BM100" s="60"/>
    </row>
    <row r="101" spans="2:65">
      <c r="B101" s="165" t="e">
        <f>#REF!</f>
        <v>#REF!</v>
      </c>
      <c r="C101" s="15"/>
      <c r="D101" s="15"/>
      <c r="E101" s="270"/>
      <c r="F101" s="271"/>
      <c r="G101" s="272"/>
      <c r="H101" s="48">
        <f t="shared" si="26"/>
        <v>0</v>
      </c>
      <c r="I101" s="278"/>
      <c r="J101" s="278"/>
      <c r="K101" s="18" t="e">
        <f>#REF!</f>
        <v>#REF!</v>
      </c>
      <c r="L101" s="189" t="e">
        <f>#REF!</f>
        <v>#REF!</v>
      </c>
      <c r="M101" s="187" t="e">
        <f>#REF!</f>
        <v>#REF!</v>
      </c>
      <c r="N101" s="192"/>
      <c r="O101" s="240"/>
      <c r="P101" s="93" t="str">
        <f t="shared" si="20"/>
        <v/>
      </c>
      <c r="Q101" s="200"/>
      <c r="R101" s="196">
        <v>0</v>
      </c>
      <c r="S101" s="204">
        <v>2</v>
      </c>
      <c r="T101" s="240"/>
      <c r="U101" s="93" t="str">
        <f t="shared" si="21"/>
        <v/>
      </c>
      <c r="V101" s="200"/>
      <c r="W101" s="196">
        <v>0</v>
      </c>
      <c r="X101" s="204">
        <v>2</v>
      </c>
      <c r="Y101" s="207"/>
      <c r="Z101" s="6" t="str">
        <f>IF(Y101="","",IF(I101=1,VLOOKUP(Y101,#REF!,2,FALSE),IF(I101=2,VLOOKUP(Y101,#REF!,2,FALSE))))</f>
        <v/>
      </c>
      <c r="AA101" s="12"/>
      <c r="AB101" s="196">
        <v>0</v>
      </c>
      <c r="AC101" s="166">
        <v>2</v>
      </c>
      <c r="AD101" s="169"/>
      <c r="AE101" s="6" t="str">
        <f>IF(AD101="","",IF(I101=1,VLOOKUP(AD101,#REF!,2,FALSE),IF(I101=2,VLOOKUP(AD101,#REF!,2,FALSE))))</f>
        <v/>
      </c>
      <c r="AF101" s="168"/>
      <c r="AG101" s="166">
        <v>0</v>
      </c>
      <c r="AH101" s="166">
        <v>2</v>
      </c>
      <c r="AI101" s="167"/>
      <c r="AJ101" s="148" t="str">
        <f>IF(AI101="","",IF(I101=1,VLOOKUP(AI101,#REF!,2,FALSE),IF(I101=2,VLOOKUP(AI101,#REF!,2,FALSE))))</f>
        <v/>
      </c>
      <c r="AK101" s="24"/>
      <c r="AL101" s="154">
        <v>0</v>
      </c>
      <c r="AM101" s="154">
        <v>2</v>
      </c>
      <c r="AN101" s="5"/>
      <c r="AO101" s="5"/>
      <c r="AP101" s="3"/>
      <c r="AQ101" s="26"/>
      <c r="AR101" s="38" t="str">
        <f t="shared" si="22"/>
        <v/>
      </c>
      <c r="AS101" s="117">
        <f t="shared" si="23"/>
        <v>0</v>
      </c>
      <c r="AT101" s="117">
        <f t="shared" si="24"/>
        <v>0</v>
      </c>
      <c r="AU101" s="38" t="str">
        <f t="shared" si="25"/>
        <v/>
      </c>
      <c r="AV101" s="60"/>
      <c r="AW101" s="60"/>
      <c r="AX101" s="231"/>
      <c r="AY101" s="60"/>
      <c r="BB101" s="42"/>
      <c r="BC101" s="42"/>
      <c r="BD101" s="60"/>
      <c r="BE101" s="60"/>
      <c r="BF101" s="60"/>
      <c r="BG101" s="3">
        <f t="shared" si="27"/>
        <v>0</v>
      </c>
      <c r="BH101" s="3" t="str">
        <f t="shared" si="28"/>
        <v/>
      </c>
      <c r="BI101" s="3" t="str">
        <f t="shared" si="29"/>
        <v/>
      </c>
      <c r="BJ101" s="60"/>
      <c r="BK101" s="60"/>
      <c r="BL101" s="60"/>
      <c r="BM101" s="60"/>
    </row>
    <row r="102" spans="2:65">
      <c r="B102" s="165" t="e">
        <f>#REF!</f>
        <v>#REF!</v>
      </c>
      <c r="C102" s="15"/>
      <c r="D102" s="15"/>
      <c r="E102" s="270"/>
      <c r="F102" s="271"/>
      <c r="G102" s="272"/>
      <c r="H102" s="48">
        <f t="shared" si="26"/>
        <v>0</v>
      </c>
      <c r="I102" s="278"/>
      <c r="J102" s="278"/>
      <c r="K102" s="18" t="e">
        <f>#REF!</f>
        <v>#REF!</v>
      </c>
      <c r="L102" s="189" t="e">
        <f>#REF!</f>
        <v>#REF!</v>
      </c>
      <c r="M102" s="187" t="e">
        <f>#REF!</f>
        <v>#REF!</v>
      </c>
      <c r="N102" s="192"/>
      <c r="O102" s="240"/>
      <c r="P102" s="93" t="str">
        <f t="shared" si="20"/>
        <v/>
      </c>
      <c r="Q102" s="200"/>
      <c r="R102" s="196">
        <v>0</v>
      </c>
      <c r="S102" s="204">
        <v>2</v>
      </c>
      <c r="T102" s="240"/>
      <c r="U102" s="93" t="str">
        <f t="shared" si="21"/>
        <v/>
      </c>
      <c r="V102" s="200"/>
      <c r="W102" s="196">
        <v>0</v>
      </c>
      <c r="X102" s="204">
        <v>2</v>
      </c>
      <c r="Y102" s="207"/>
      <c r="Z102" s="6" t="str">
        <f>IF(Y102="","",IF(I102=1,VLOOKUP(Y102,#REF!,2,FALSE),IF(I102=2,VLOOKUP(Y102,#REF!,2,FALSE))))</f>
        <v/>
      </c>
      <c r="AA102" s="12"/>
      <c r="AB102" s="196">
        <v>0</v>
      </c>
      <c r="AC102" s="166">
        <v>2</v>
      </c>
      <c r="AD102" s="169"/>
      <c r="AE102" s="6" t="str">
        <f>IF(AD102="","",IF(I102=1,VLOOKUP(AD102,#REF!,2,FALSE),IF(I102=2,VLOOKUP(AD102,#REF!,2,FALSE))))</f>
        <v/>
      </c>
      <c r="AF102" s="168"/>
      <c r="AG102" s="166">
        <v>0</v>
      </c>
      <c r="AH102" s="166">
        <v>2</v>
      </c>
      <c r="AI102" s="167"/>
      <c r="AJ102" s="148" t="str">
        <f>IF(AI102="","",IF(I102=1,VLOOKUP(AI102,#REF!,2,FALSE),IF(I102=2,VLOOKUP(AI102,#REF!,2,FALSE))))</f>
        <v/>
      </c>
      <c r="AK102" s="24"/>
      <c r="AL102" s="154">
        <v>0</v>
      </c>
      <c r="AM102" s="154">
        <v>2</v>
      </c>
      <c r="AN102" s="5"/>
      <c r="AO102" s="5"/>
      <c r="AP102" s="3"/>
      <c r="AQ102" s="26"/>
      <c r="AR102" s="38" t="str">
        <f t="shared" si="22"/>
        <v/>
      </c>
      <c r="AS102" s="117">
        <f t="shared" si="23"/>
        <v>0</v>
      </c>
      <c r="AT102" s="117">
        <f t="shared" si="24"/>
        <v>0</v>
      </c>
      <c r="AU102" s="38" t="str">
        <f t="shared" si="25"/>
        <v/>
      </c>
      <c r="AV102" s="60"/>
      <c r="AW102" s="60"/>
      <c r="AX102" s="231"/>
      <c r="AY102" s="60"/>
      <c r="BB102" s="42"/>
      <c r="BC102" s="42"/>
      <c r="BD102" s="60"/>
      <c r="BE102" s="60"/>
      <c r="BF102" s="60"/>
      <c r="BG102" s="3">
        <f t="shared" si="27"/>
        <v>0</v>
      </c>
      <c r="BH102" s="3" t="str">
        <f t="shared" si="28"/>
        <v/>
      </c>
      <c r="BI102" s="3" t="str">
        <f t="shared" si="29"/>
        <v/>
      </c>
      <c r="BJ102" s="60"/>
      <c r="BK102" s="60"/>
      <c r="BL102" s="60"/>
      <c r="BM102" s="60"/>
    </row>
    <row r="103" spans="2:65">
      <c r="B103" s="165" t="e">
        <f>#REF!</f>
        <v>#REF!</v>
      </c>
      <c r="C103" s="15"/>
      <c r="D103" s="15"/>
      <c r="E103" s="270"/>
      <c r="F103" s="271"/>
      <c r="G103" s="272"/>
      <c r="H103" s="48">
        <f t="shared" si="26"/>
        <v>0</v>
      </c>
      <c r="I103" s="278"/>
      <c r="J103" s="278"/>
      <c r="K103" s="18" t="e">
        <f>#REF!</f>
        <v>#REF!</v>
      </c>
      <c r="L103" s="189" t="e">
        <f>#REF!</f>
        <v>#REF!</v>
      </c>
      <c r="M103" s="187" t="e">
        <f>#REF!</f>
        <v>#REF!</v>
      </c>
      <c r="N103" s="192"/>
      <c r="O103" s="240"/>
      <c r="P103" s="93" t="str">
        <f t="shared" ref="P103:P118" si="30">IF(O103="","",IF($I103=1,VLOOKUP(O103,$AV$8:$AX$33,3,FALSE),IF($I103=2,VLOOKUP(O103,$AV$36:$AX$55,3,FALSE))))</f>
        <v/>
      </c>
      <c r="Q103" s="200"/>
      <c r="R103" s="196">
        <v>0</v>
      </c>
      <c r="S103" s="204">
        <v>2</v>
      </c>
      <c r="T103" s="240"/>
      <c r="U103" s="93" t="str">
        <f t="shared" ref="U103:U118" si="31">IF(T103="","",IF($I103=1,VLOOKUP(T103,$AV$8:$AX$33,3,FALSE),IF($I103=2,VLOOKUP(T103,$AV$36:$AX$55,3,FALSE))))</f>
        <v/>
      </c>
      <c r="V103" s="200"/>
      <c r="W103" s="196">
        <v>0</v>
      </c>
      <c r="X103" s="204">
        <v>2</v>
      </c>
      <c r="Y103" s="207"/>
      <c r="Z103" s="6" t="str">
        <f>IF(Y103="","",IF(I103=1,VLOOKUP(Y103,#REF!,2,FALSE),IF(I103=2,VLOOKUP(Y103,#REF!,2,FALSE))))</f>
        <v/>
      </c>
      <c r="AA103" s="12"/>
      <c r="AB103" s="196">
        <v>0</v>
      </c>
      <c r="AC103" s="166">
        <v>2</v>
      </c>
      <c r="AD103" s="169"/>
      <c r="AE103" s="6" t="str">
        <f>IF(AD103="","",IF(I103=1,VLOOKUP(AD103,#REF!,2,FALSE),IF(I103=2,VLOOKUP(AD103,#REF!,2,FALSE))))</f>
        <v/>
      </c>
      <c r="AF103" s="168"/>
      <c r="AG103" s="166">
        <v>0</v>
      </c>
      <c r="AH103" s="166">
        <v>2</v>
      </c>
      <c r="AI103" s="167"/>
      <c r="AJ103" s="148" t="str">
        <f>IF(AI103="","",IF(I103=1,VLOOKUP(AI103,#REF!,2,FALSE),IF(I103=2,VLOOKUP(AI103,#REF!,2,FALSE))))</f>
        <v/>
      </c>
      <c r="AK103" s="24"/>
      <c r="AL103" s="154">
        <v>0</v>
      </c>
      <c r="AM103" s="154">
        <v>2</v>
      </c>
      <c r="AN103" s="5"/>
      <c r="AO103" s="5"/>
      <c r="AP103" s="3"/>
      <c r="AQ103" s="26"/>
      <c r="AR103" s="38" t="str">
        <f t="shared" si="22"/>
        <v/>
      </c>
      <c r="AS103" s="117">
        <f t="shared" ref="AS103:AS116" si="32">IF(OR(AR103=1,T103=""),0,1)</f>
        <v>0</v>
      </c>
      <c r="AT103" s="117">
        <f t="shared" ref="AT103:AT116" si="33">IF(OR(AR103=1,AS103=1,AD103=""),0,1)</f>
        <v>0</v>
      </c>
      <c r="AU103" s="38" t="str">
        <f t="shared" si="25"/>
        <v/>
      </c>
      <c r="AV103" s="60"/>
      <c r="AW103" s="60"/>
      <c r="AX103" s="231"/>
      <c r="AY103" s="60"/>
      <c r="BB103" s="42"/>
      <c r="BC103" s="42"/>
      <c r="BD103" s="60"/>
      <c r="BE103" s="60"/>
      <c r="BF103" s="60"/>
      <c r="BG103" s="3">
        <f t="shared" si="27"/>
        <v>0</v>
      </c>
      <c r="BH103" s="3" t="str">
        <f t="shared" si="28"/>
        <v/>
      </c>
      <c r="BI103" s="3" t="str">
        <f t="shared" si="29"/>
        <v/>
      </c>
      <c r="BJ103" s="60"/>
      <c r="BK103" s="60"/>
      <c r="BL103" s="60"/>
      <c r="BM103" s="60"/>
    </row>
    <row r="104" spans="2:65">
      <c r="B104" s="165" t="e">
        <f>#REF!</f>
        <v>#REF!</v>
      </c>
      <c r="C104" s="15"/>
      <c r="D104" s="15"/>
      <c r="E104" s="270"/>
      <c r="F104" s="271"/>
      <c r="G104" s="272"/>
      <c r="H104" s="48">
        <f t="shared" si="26"/>
        <v>0</v>
      </c>
      <c r="I104" s="278"/>
      <c r="J104" s="278"/>
      <c r="K104" s="18" t="e">
        <f>#REF!</f>
        <v>#REF!</v>
      </c>
      <c r="L104" s="189" t="e">
        <f>#REF!</f>
        <v>#REF!</v>
      </c>
      <c r="M104" s="187" t="e">
        <f>#REF!</f>
        <v>#REF!</v>
      </c>
      <c r="N104" s="192"/>
      <c r="O104" s="240"/>
      <c r="P104" s="93" t="str">
        <f t="shared" si="30"/>
        <v/>
      </c>
      <c r="Q104" s="200"/>
      <c r="R104" s="196">
        <v>0</v>
      </c>
      <c r="S104" s="204">
        <v>2</v>
      </c>
      <c r="T104" s="240"/>
      <c r="U104" s="93" t="str">
        <f t="shared" si="31"/>
        <v/>
      </c>
      <c r="V104" s="200"/>
      <c r="W104" s="196">
        <v>0</v>
      </c>
      <c r="X104" s="204">
        <v>2</v>
      </c>
      <c r="Y104" s="207"/>
      <c r="Z104" s="6" t="str">
        <f>IF(Y104="","",IF(I104=1,VLOOKUP(Y104,#REF!,2,FALSE),IF(I104=2,VLOOKUP(Y104,#REF!,2,FALSE))))</f>
        <v/>
      </c>
      <c r="AA104" s="12"/>
      <c r="AB104" s="196">
        <v>0</v>
      </c>
      <c r="AC104" s="166">
        <v>2</v>
      </c>
      <c r="AD104" s="169"/>
      <c r="AE104" s="6" t="str">
        <f>IF(AD104="","",IF(I104=1,VLOOKUP(AD104,#REF!,2,FALSE),IF(I104=2,VLOOKUP(AD104,#REF!,2,FALSE))))</f>
        <v/>
      </c>
      <c r="AF104" s="168"/>
      <c r="AG104" s="166">
        <v>0</v>
      </c>
      <c r="AH104" s="166">
        <v>2</v>
      </c>
      <c r="AI104" s="167"/>
      <c r="AJ104" s="148" t="str">
        <f>IF(AI104="","",IF(I104=1,VLOOKUP(AI104,#REF!,2,FALSE),IF(I104=2,VLOOKUP(AI104,#REF!,2,FALSE))))</f>
        <v/>
      </c>
      <c r="AK104" s="24"/>
      <c r="AL104" s="154">
        <v>0</v>
      </c>
      <c r="AM104" s="154">
        <v>2</v>
      </c>
      <c r="AN104" s="5"/>
      <c r="AO104" s="5"/>
      <c r="AP104" s="3"/>
      <c r="AQ104" s="26"/>
      <c r="AR104" s="38" t="str">
        <f t="shared" si="22"/>
        <v/>
      </c>
      <c r="AS104" s="117">
        <f t="shared" si="32"/>
        <v>0</v>
      </c>
      <c r="AT104" s="117">
        <f t="shared" si="33"/>
        <v>0</v>
      </c>
      <c r="AU104" s="38" t="str">
        <f t="shared" si="25"/>
        <v/>
      </c>
      <c r="AV104" s="60"/>
      <c r="AW104" s="60"/>
      <c r="AX104" s="231"/>
      <c r="AY104" s="60"/>
      <c r="BB104" s="42"/>
      <c r="BC104" s="42"/>
      <c r="BD104" s="60"/>
      <c r="BE104" s="60"/>
      <c r="BF104" s="60"/>
      <c r="BG104" s="3">
        <f t="shared" si="27"/>
        <v>0</v>
      </c>
      <c r="BH104" s="3" t="str">
        <f t="shared" si="28"/>
        <v/>
      </c>
      <c r="BI104" s="3" t="str">
        <f t="shared" si="29"/>
        <v/>
      </c>
      <c r="BJ104" s="60"/>
      <c r="BK104" s="60"/>
      <c r="BL104" s="60"/>
      <c r="BM104" s="60"/>
    </row>
    <row r="105" spans="2:65">
      <c r="B105" s="165" t="e">
        <f>#REF!</f>
        <v>#REF!</v>
      </c>
      <c r="C105" s="15"/>
      <c r="D105" s="15"/>
      <c r="E105" s="270"/>
      <c r="F105" s="271"/>
      <c r="G105" s="272"/>
      <c r="H105" s="48">
        <f t="shared" si="26"/>
        <v>0</v>
      </c>
      <c r="I105" s="278"/>
      <c r="J105" s="278"/>
      <c r="K105" s="18" t="e">
        <f>#REF!</f>
        <v>#REF!</v>
      </c>
      <c r="L105" s="189" t="e">
        <f>#REF!</f>
        <v>#REF!</v>
      </c>
      <c r="M105" s="187" t="e">
        <f>#REF!</f>
        <v>#REF!</v>
      </c>
      <c r="N105" s="192"/>
      <c r="O105" s="240"/>
      <c r="P105" s="93" t="str">
        <f t="shared" si="30"/>
        <v/>
      </c>
      <c r="Q105" s="200"/>
      <c r="R105" s="196">
        <v>0</v>
      </c>
      <c r="S105" s="204">
        <v>2</v>
      </c>
      <c r="T105" s="240"/>
      <c r="U105" s="93" t="str">
        <f t="shared" si="31"/>
        <v/>
      </c>
      <c r="V105" s="200"/>
      <c r="W105" s="196">
        <v>0</v>
      </c>
      <c r="X105" s="204">
        <v>2</v>
      </c>
      <c r="Y105" s="207"/>
      <c r="Z105" s="6" t="str">
        <f>IF(Y105="","",IF(I105=1,VLOOKUP(Y105,#REF!,2,FALSE),IF(I105=2,VLOOKUP(Y105,#REF!,2,FALSE))))</f>
        <v/>
      </c>
      <c r="AA105" s="12"/>
      <c r="AB105" s="196">
        <v>0</v>
      </c>
      <c r="AC105" s="166">
        <v>2</v>
      </c>
      <c r="AD105" s="169"/>
      <c r="AE105" s="6" t="str">
        <f>IF(AD105="","",IF(I105=1,VLOOKUP(AD105,#REF!,2,FALSE),IF(I105=2,VLOOKUP(AD105,#REF!,2,FALSE))))</f>
        <v/>
      </c>
      <c r="AF105" s="168"/>
      <c r="AG105" s="166">
        <v>0</v>
      </c>
      <c r="AH105" s="166">
        <v>2</v>
      </c>
      <c r="AI105" s="167"/>
      <c r="AJ105" s="148" t="str">
        <f>IF(AI105="","",IF(I105=1,VLOOKUP(AI105,#REF!,2,FALSE),IF(I105=2,VLOOKUP(AI105,#REF!,2,FALSE))))</f>
        <v/>
      </c>
      <c r="AK105" s="24"/>
      <c r="AL105" s="154">
        <v>0</v>
      </c>
      <c r="AM105" s="154">
        <v>2</v>
      </c>
      <c r="AN105" s="5"/>
      <c r="AO105" s="5"/>
      <c r="AP105" s="3"/>
      <c r="AQ105" s="26"/>
      <c r="AR105" s="38" t="str">
        <f t="shared" si="22"/>
        <v/>
      </c>
      <c r="AS105" s="117">
        <f t="shared" si="32"/>
        <v>0</v>
      </c>
      <c r="AT105" s="117">
        <f t="shared" si="33"/>
        <v>0</v>
      </c>
      <c r="AU105" s="38" t="str">
        <f t="shared" si="25"/>
        <v/>
      </c>
      <c r="AV105" s="60"/>
      <c r="AW105" s="60"/>
      <c r="AX105" s="231"/>
      <c r="AY105" s="60"/>
      <c r="BB105" s="42"/>
      <c r="BC105" s="42"/>
      <c r="BD105" s="60"/>
      <c r="BE105" s="60"/>
      <c r="BF105" s="60"/>
      <c r="BG105" s="3">
        <f t="shared" si="27"/>
        <v>0</v>
      </c>
      <c r="BH105" s="3" t="str">
        <f t="shared" si="28"/>
        <v/>
      </c>
      <c r="BI105" s="3" t="str">
        <f t="shared" si="29"/>
        <v/>
      </c>
      <c r="BJ105" s="60"/>
      <c r="BK105" s="60"/>
      <c r="BL105" s="60"/>
      <c r="BM105" s="60"/>
    </row>
    <row r="106" spans="2:65">
      <c r="B106" s="165" t="e">
        <f>#REF!</f>
        <v>#REF!</v>
      </c>
      <c r="C106" s="15"/>
      <c r="D106" s="15"/>
      <c r="E106" s="270"/>
      <c r="F106" s="271"/>
      <c r="G106" s="272"/>
      <c r="H106" s="48">
        <f t="shared" si="26"/>
        <v>0</v>
      </c>
      <c r="I106" s="278"/>
      <c r="J106" s="278"/>
      <c r="K106" s="18" t="e">
        <f>#REF!</f>
        <v>#REF!</v>
      </c>
      <c r="L106" s="189" t="e">
        <f>#REF!</f>
        <v>#REF!</v>
      </c>
      <c r="M106" s="187" t="e">
        <f>#REF!</f>
        <v>#REF!</v>
      </c>
      <c r="N106" s="192"/>
      <c r="O106" s="240"/>
      <c r="P106" s="93" t="str">
        <f t="shared" si="30"/>
        <v/>
      </c>
      <c r="Q106" s="200"/>
      <c r="R106" s="196">
        <v>0</v>
      </c>
      <c r="S106" s="204">
        <v>2</v>
      </c>
      <c r="T106" s="240"/>
      <c r="U106" s="93" t="str">
        <f t="shared" si="31"/>
        <v/>
      </c>
      <c r="V106" s="200"/>
      <c r="W106" s="196">
        <v>0</v>
      </c>
      <c r="X106" s="204">
        <v>2</v>
      </c>
      <c r="Y106" s="207"/>
      <c r="Z106" s="6" t="str">
        <f>IF(Y106="","",IF(I106=1,VLOOKUP(Y106,#REF!,2,FALSE),IF(I106=2,VLOOKUP(Y106,#REF!,2,FALSE))))</f>
        <v/>
      </c>
      <c r="AA106" s="12"/>
      <c r="AB106" s="196">
        <v>0</v>
      </c>
      <c r="AC106" s="166">
        <v>2</v>
      </c>
      <c r="AD106" s="169"/>
      <c r="AE106" s="6" t="str">
        <f>IF(AD106="","",IF(I106=1,VLOOKUP(AD106,#REF!,2,FALSE),IF(I106=2,VLOOKUP(AD106,#REF!,2,FALSE))))</f>
        <v/>
      </c>
      <c r="AF106" s="168"/>
      <c r="AG106" s="166">
        <v>0</v>
      </c>
      <c r="AH106" s="166">
        <v>2</v>
      </c>
      <c r="AI106" s="167"/>
      <c r="AJ106" s="148"/>
      <c r="AK106" s="24"/>
      <c r="AL106" s="154">
        <v>0</v>
      </c>
      <c r="AM106" s="154">
        <v>2</v>
      </c>
      <c r="AN106" s="5"/>
      <c r="AO106" s="5"/>
      <c r="AP106" s="3"/>
      <c r="AQ106" s="26"/>
      <c r="AR106" s="38" t="str">
        <f t="shared" si="22"/>
        <v/>
      </c>
      <c r="AS106" s="117">
        <f t="shared" si="32"/>
        <v>0</v>
      </c>
      <c r="AT106" s="117">
        <f t="shared" si="33"/>
        <v>0</v>
      </c>
      <c r="AU106" s="38" t="str">
        <f t="shared" si="25"/>
        <v/>
      </c>
      <c r="AV106" s="60"/>
      <c r="AW106" s="60"/>
      <c r="AX106" s="231"/>
      <c r="AY106" s="60"/>
      <c r="BB106" s="42"/>
      <c r="BC106" s="42"/>
      <c r="BD106" s="60"/>
      <c r="BE106" s="60"/>
      <c r="BF106" s="60"/>
      <c r="BG106" s="3">
        <f t="shared" si="27"/>
        <v>0</v>
      </c>
      <c r="BH106" s="3" t="str">
        <f t="shared" si="28"/>
        <v/>
      </c>
      <c r="BI106" s="3" t="str">
        <f t="shared" si="29"/>
        <v/>
      </c>
      <c r="BJ106" s="60"/>
      <c r="BK106" s="60"/>
      <c r="BL106" s="60"/>
      <c r="BM106" s="60"/>
    </row>
    <row r="107" spans="2:65">
      <c r="B107" s="165" t="e">
        <f>#REF!</f>
        <v>#REF!</v>
      </c>
      <c r="C107" s="15"/>
      <c r="D107" s="15"/>
      <c r="E107" s="270"/>
      <c r="F107" s="271"/>
      <c r="G107" s="272"/>
      <c r="H107" s="48">
        <f t="shared" si="26"/>
        <v>0</v>
      </c>
      <c r="I107" s="278"/>
      <c r="J107" s="278"/>
      <c r="K107" s="18" t="e">
        <f>#REF!</f>
        <v>#REF!</v>
      </c>
      <c r="L107" s="189" t="e">
        <f>#REF!</f>
        <v>#REF!</v>
      </c>
      <c r="M107" s="187" t="e">
        <f>#REF!</f>
        <v>#REF!</v>
      </c>
      <c r="N107" s="192"/>
      <c r="O107" s="240"/>
      <c r="P107" s="93" t="str">
        <f t="shared" si="30"/>
        <v/>
      </c>
      <c r="Q107" s="200"/>
      <c r="R107" s="196">
        <v>0</v>
      </c>
      <c r="S107" s="204">
        <v>2</v>
      </c>
      <c r="T107" s="240"/>
      <c r="U107" s="93" t="str">
        <f t="shared" si="31"/>
        <v/>
      </c>
      <c r="V107" s="200"/>
      <c r="W107" s="196">
        <v>0</v>
      </c>
      <c r="X107" s="204">
        <v>2</v>
      </c>
      <c r="Y107" s="207"/>
      <c r="Z107" s="6" t="str">
        <f>IF(Y107="","",IF(I107=1,VLOOKUP(Y107,#REF!,2,FALSE),IF(I107=2,VLOOKUP(Y107,#REF!,2,FALSE))))</f>
        <v/>
      </c>
      <c r="AA107" s="12"/>
      <c r="AB107" s="196">
        <v>0</v>
      </c>
      <c r="AC107" s="166">
        <v>2</v>
      </c>
      <c r="AD107" s="169"/>
      <c r="AE107" s="6" t="str">
        <f>IF(AD107="","",IF(I107=1,VLOOKUP(AD107,#REF!,2,FALSE),IF(I107=2,VLOOKUP(AD107,#REF!,2,FALSE))))</f>
        <v/>
      </c>
      <c r="AF107" s="168"/>
      <c r="AG107" s="166">
        <v>0</v>
      </c>
      <c r="AH107" s="166">
        <v>2</v>
      </c>
      <c r="AI107" s="167"/>
      <c r="AJ107" s="148"/>
      <c r="AK107" s="24"/>
      <c r="AL107" s="154">
        <v>0</v>
      </c>
      <c r="AM107" s="154">
        <v>2</v>
      </c>
      <c r="AN107" s="5"/>
      <c r="AO107" s="5"/>
      <c r="AP107" s="3"/>
      <c r="AQ107" s="26"/>
      <c r="AR107" s="38" t="str">
        <f t="shared" si="22"/>
        <v/>
      </c>
      <c r="AS107" s="117">
        <f t="shared" si="32"/>
        <v>0</v>
      </c>
      <c r="AT107" s="117">
        <f t="shared" si="33"/>
        <v>0</v>
      </c>
      <c r="AU107" s="38" t="str">
        <f t="shared" si="25"/>
        <v/>
      </c>
      <c r="AV107" s="60"/>
      <c r="AW107" s="60"/>
      <c r="AX107" s="231"/>
      <c r="AY107" s="60"/>
      <c r="BB107" s="42"/>
      <c r="BC107" s="42"/>
      <c r="BD107" s="60"/>
      <c r="BE107" s="60"/>
      <c r="BF107" s="60"/>
      <c r="BG107" s="3">
        <f t="shared" si="27"/>
        <v>0</v>
      </c>
      <c r="BH107" s="3" t="str">
        <f t="shared" si="28"/>
        <v/>
      </c>
      <c r="BI107" s="3" t="str">
        <f t="shared" si="29"/>
        <v/>
      </c>
      <c r="BJ107" s="60"/>
      <c r="BK107" s="60"/>
      <c r="BL107" s="60"/>
      <c r="BM107" s="60"/>
    </row>
    <row r="108" spans="2:65">
      <c r="B108" s="165" t="e">
        <f>#REF!</f>
        <v>#REF!</v>
      </c>
      <c r="C108" s="15"/>
      <c r="D108" s="15"/>
      <c r="E108" s="270"/>
      <c r="F108" s="271"/>
      <c r="G108" s="272"/>
      <c r="H108" s="48">
        <f t="shared" si="26"/>
        <v>0</v>
      </c>
      <c r="I108" s="278"/>
      <c r="J108" s="278"/>
      <c r="K108" s="18" t="e">
        <f>#REF!</f>
        <v>#REF!</v>
      </c>
      <c r="L108" s="189" t="e">
        <f>#REF!</f>
        <v>#REF!</v>
      </c>
      <c r="M108" s="187" t="e">
        <f>#REF!</f>
        <v>#REF!</v>
      </c>
      <c r="N108" s="192"/>
      <c r="O108" s="240"/>
      <c r="P108" s="93" t="str">
        <f t="shared" si="30"/>
        <v/>
      </c>
      <c r="Q108" s="200"/>
      <c r="R108" s="196">
        <v>0</v>
      </c>
      <c r="S108" s="204">
        <v>2</v>
      </c>
      <c r="T108" s="240"/>
      <c r="U108" s="93" t="str">
        <f t="shared" si="31"/>
        <v/>
      </c>
      <c r="V108" s="200"/>
      <c r="W108" s="196">
        <v>0</v>
      </c>
      <c r="X108" s="204">
        <v>2</v>
      </c>
      <c r="Y108" s="207"/>
      <c r="Z108" s="6" t="str">
        <f>IF(Y108="","",IF(I108=1,VLOOKUP(Y108,#REF!,2,FALSE),IF(I108=2,VLOOKUP(Y108,#REF!,2,FALSE))))</f>
        <v/>
      </c>
      <c r="AA108" s="12"/>
      <c r="AB108" s="196">
        <v>0</v>
      </c>
      <c r="AC108" s="166">
        <v>2</v>
      </c>
      <c r="AD108" s="169"/>
      <c r="AE108" s="6" t="str">
        <f>IF(AD108="","",IF(I108=1,VLOOKUP(AD108,#REF!,2,FALSE),IF(I108=2,VLOOKUP(AD108,#REF!,2,FALSE))))</f>
        <v/>
      </c>
      <c r="AF108" s="168"/>
      <c r="AG108" s="166">
        <v>0</v>
      </c>
      <c r="AH108" s="166">
        <v>2</v>
      </c>
      <c r="AI108" s="167"/>
      <c r="AJ108" s="148"/>
      <c r="AK108" s="24"/>
      <c r="AL108" s="154">
        <v>0</v>
      </c>
      <c r="AM108" s="154">
        <v>2</v>
      </c>
      <c r="AN108" s="5"/>
      <c r="AO108" s="5"/>
      <c r="AP108" s="3"/>
      <c r="AQ108" s="26"/>
      <c r="AR108" s="38" t="str">
        <f t="shared" si="22"/>
        <v/>
      </c>
      <c r="AS108" s="117">
        <f t="shared" si="32"/>
        <v>0</v>
      </c>
      <c r="AT108" s="117">
        <f t="shared" si="33"/>
        <v>0</v>
      </c>
      <c r="AU108" s="38" t="str">
        <f t="shared" si="25"/>
        <v/>
      </c>
      <c r="AV108" s="60"/>
      <c r="AW108" s="60"/>
      <c r="AX108" s="231"/>
      <c r="AY108" s="60"/>
      <c r="BB108" s="42"/>
      <c r="BC108" s="42"/>
      <c r="BD108" s="60"/>
      <c r="BE108" s="60"/>
      <c r="BF108" s="60"/>
      <c r="BG108" s="3">
        <f t="shared" si="27"/>
        <v>0</v>
      </c>
      <c r="BH108" s="3" t="str">
        <f t="shared" si="28"/>
        <v/>
      </c>
      <c r="BI108" s="3" t="str">
        <f t="shared" si="29"/>
        <v/>
      </c>
      <c r="BJ108" s="60"/>
      <c r="BK108" s="60"/>
      <c r="BL108" s="60"/>
      <c r="BM108" s="60"/>
    </row>
    <row r="109" spans="2:65">
      <c r="B109" s="165" t="e">
        <f>#REF!</f>
        <v>#REF!</v>
      </c>
      <c r="C109" s="15"/>
      <c r="D109" s="15"/>
      <c r="E109" s="270"/>
      <c r="F109" s="271"/>
      <c r="G109" s="272"/>
      <c r="H109" s="48">
        <f t="shared" si="26"/>
        <v>0</v>
      </c>
      <c r="I109" s="278"/>
      <c r="J109" s="278"/>
      <c r="K109" s="18" t="e">
        <f>#REF!</f>
        <v>#REF!</v>
      </c>
      <c r="L109" s="189" t="e">
        <f>#REF!</f>
        <v>#REF!</v>
      </c>
      <c r="M109" s="187" t="e">
        <f>#REF!</f>
        <v>#REF!</v>
      </c>
      <c r="N109" s="192"/>
      <c r="O109" s="240"/>
      <c r="P109" s="93" t="str">
        <f t="shared" si="30"/>
        <v/>
      </c>
      <c r="Q109" s="200"/>
      <c r="R109" s="196">
        <v>0</v>
      </c>
      <c r="S109" s="204">
        <v>2</v>
      </c>
      <c r="T109" s="240"/>
      <c r="U109" s="93" t="str">
        <f t="shared" si="31"/>
        <v/>
      </c>
      <c r="V109" s="200"/>
      <c r="W109" s="196">
        <v>0</v>
      </c>
      <c r="X109" s="204">
        <v>2</v>
      </c>
      <c r="Y109" s="207"/>
      <c r="Z109" s="6" t="str">
        <f>IF(Y109="","",IF(I109=1,VLOOKUP(Y109,#REF!,2,FALSE),IF(I109=2,VLOOKUP(Y109,#REF!,2,FALSE))))</f>
        <v/>
      </c>
      <c r="AA109" s="12"/>
      <c r="AB109" s="196">
        <v>0</v>
      </c>
      <c r="AC109" s="166">
        <v>2</v>
      </c>
      <c r="AD109" s="169"/>
      <c r="AE109" s="6" t="str">
        <f>IF(AD109="","",IF(I109=1,VLOOKUP(AD109,#REF!,2,FALSE),IF(I109=2,VLOOKUP(AD109,#REF!,2,FALSE))))</f>
        <v/>
      </c>
      <c r="AF109" s="168"/>
      <c r="AG109" s="166">
        <v>0</v>
      </c>
      <c r="AH109" s="166">
        <v>2</v>
      </c>
      <c r="AI109" s="167"/>
      <c r="AJ109" s="148"/>
      <c r="AK109" s="24"/>
      <c r="AL109" s="154">
        <v>0</v>
      </c>
      <c r="AM109" s="154">
        <v>2</v>
      </c>
      <c r="AN109" s="5"/>
      <c r="AO109" s="5"/>
      <c r="AP109" s="3"/>
      <c r="AQ109" s="26"/>
      <c r="AR109" s="38" t="str">
        <f t="shared" si="22"/>
        <v/>
      </c>
      <c r="AS109" s="117">
        <f t="shared" si="32"/>
        <v>0</v>
      </c>
      <c r="AT109" s="117">
        <f t="shared" si="33"/>
        <v>0</v>
      </c>
      <c r="AU109" s="38" t="str">
        <f t="shared" si="25"/>
        <v/>
      </c>
      <c r="AV109" s="60"/>
      <c r="AW109" s="60"/>
      <c r="AX109" s="231"/>
      <c r="AY109" s="60"/>
      <c r="BB109" s="42"/>
      <c r="BC109" s="42"/>
      <c r="BD109" s="60"/>
      <c r="BE109" s="60"/>
      <c r="BF109" s="60"/>
      <c r="BG109" s="3">
        <f t="shared" si="27"/>
        <v>0</v>
      </c>
      <c r="BH109" s="3" t="str">
        <f t="shared" si="28"/>
        <v/>
      </c>
      <c r="BI109" s="3" t="str">
        <f t="shared" si="29"/>
        <v/>
      </c>
      <c r="BJ109" s="60"/>
      <c r="BK109" s="60"/>
      <c r="BL109" s="60"/>
      <c r="BM109" s="60"/>
    </row>
    <row r="110" spans="2:65">
      <c r="B110" s="165" t="e">
        <f>#REF!</f>
        <v>#REF!</v>
      </c>
      <c r="C110" s="15"/>
      <c r="D110" s="15"/>
      <c r="E110" s="270"/>
      <c r="F110" s="271"/>
      <c r="G110" s="272"/>
      <c r="H110" s="48">
        <f t="shared" si="26"/>
        <v>0</v>
      </c>
      <c r="I110" s="278"/>
      <c r="J110" s="278"/>
      <c r="K110" s="18" t="e">
        <f>#REF!</f>
        <v>#REF!</v>
      </c>
      <c r="L110" s="189" t="e">
        <f>#REF!</f>
        <v>#REF!</v>
      </c>
      <c r="M110" s="187" t="e">
        <f>#REF!</f>
        <v>#REF!</v>
      </c>
      <c r="N110" s="192"/>
      <c r="O110" s="240"/>
      <c r="P110" s="93" t="str">
        <f t="shared" si="30"/>
        <v/>
      </c>
      <c r="Q110" s="200"/>
      <c r="R110" s="196">
        <v>0</v>
      </c>
      <c r="S110" s="204">
        <v>2</v>
      </c>
      <c r="T110" s="240"/>
      <c r="U110" s="93" t="str">
        <f t="shared" si="31"/>
        <v/>
      </c>
      <c r="V110" s="200"/>
      <c r="W110" s="196">
        <v>0</v>
      </c>
      <c r="X110" s="204">
        <v>2</v>
      </c>
      <c r="Y110" s="207"/>
      <c r="Z110" s="6" t="str">
        <f>IF(Y110="","",IF(I110=1,VLOOKUP(Y110,#REF!,2,FALSE),IF(I110=2,VLOOKUP(Y110,#REF!,2,FALSE))))</f>
        <v/>
      </c>
      <c r="AA110" s="12"/>
      <c r="AB110" s="196">
        <v>0</v>
      </c>
      <c r="AC110" s="166">
        <v>2</v>
      </c>
      <c r="AD110" s="169"/>
      <c r="AE110" s="6" t="str">
        <f>IF(AD110="","",IF(I110=1,VLOOKUP(AD110,#REF!,2,FALSE),IF(I110=2,VLOOKUP(AD110,#REF!,2,FALSE))))</f>
        <v/>
      </c>
      <c r="AF110" s="168"/>
      <c r="AG110" s="166">
        <v>0</v>
      </c>
      <c r="AH110" s="166">
        <v>2</v>
      </c>
      <c r="AI110" s="167"/>
      <c r="AJ110" s="148"/>
      <c r="AK110" s="24"/>
      <c r="AL110" s="154">
        <v>0</v>
      </c>
      <c r="AM110" s="154">
        <v>2</v>
      </c>
      <c r="AN110" s="5"/>
      <c r="AO110" s="5"/>
      <c r="AP110" s="3"/>
      <c r="AQ110" s="26"/>
      <c r="AR110" s="38" t="str">
        <f t="shared" si="22"/>
        <v/>
      </c>
      <c r="AS110" s="117">
        <f t="shared" si="32"/>
        <v>0</v>
      </c>
      <c r="AT110" s="117">
        <f t="shared" si="33"/>
        <v>0</v>
      </c>
      <c r="AU110" s="38" t="str">
        <f t="shared" si="25"/>
        <v/>
      </c>
      <c r="AV110" s="60"/>
      <c r="AW110" s="60"/>
      <c r="AX110" s="231"/>
      <c r="AY110" s="60"/>
      <c r="BB110" s="42"/>
      <c r="BC110" s="42"/>
      <c r="BD110" s="60"/>
      <c r="BE110" s="60"/>
      <c r="BF110" s="60"/>
      <c r="BG110" s="3">
        <f t="shared" si="27"/>
        <v>0</v>
      </c>
      <c r="BH110" s="3" t="str">
        <f t="shared" si="28"/>
        <v/>
      </c>
      <c r="BI110" s="3" t="str">
        <f t="shared" si="29"/>
        <v/>
      </c>
      <c r="BJ110" s="60"/>
      <c r="BK110" s="60"/>
      <c r="BL110" s="60"/>
      <c r="BM110" s="60"/>
    </row>
    <row r="111" spans="2:65">
      <c r="B111" s="165" t="e">
        <f>#REF!</f>
        <v>#REF!</v>
      </c>
      <c r="C111" s="15"/>
      <c r="D111" s="15"/>
      <c r="E111" s="270"/>
      <c r="F111" s="271"/>
      <c r="G111" s="272"/>
      <c r="H111" s="48">
        <f t="shared" si="26"/>
        <v>0</v>
      </c>
      <c r="I111" s="278"/>
      <c r="J111" s="278"/>
      <c r="K111" s="18" t="e">
        <f>#REF!</f>
        <v>#REF!</v>
      </c>
      <c r="L111" s="189" t="e">
        <f>#REF!</f>
        <v>#REF!</v>
      </c>
      <c r="M111" s="187" t="e">
        <f>#REF!</f>
        <v>#REF!</v>
      </c>
      <c r="N111" s="192"/>
      <c r="O111" s="240"/>
      <c r="P111" s="93" t="str">
        <f t="shared" si="30"/>
        <v/>
      </c>
      <c r="Q111" s="200"/>
      <c r="R111" s="196">
        <v>0</v>
      </c>
      <c r="S111" s="204">
        <v>2</v>
      </c>
      <c r="T111" s="240"/>
      <c r="U111" s="93" t="str">
        <f t="shared" si="31"/>
        <v/>
      </c>
      <c r="V111" s="200"/>
      <c r="W111" s="196">
        <v>0</v>
      </c>
      <c r="X111" s="204">
        <v>2</v>
      </c>
      <c r="Y111" s="207"/>
      <c r="Z111" s="6" t="str">
        <f>IF(Y111="","",IF(I111=1,VLOOKUP(Y111,#REF!,2,FALSE),IF(I111=2,VLOOKUP(Y111,#REF!,2,FALSE))))</f>
        <v/>
      </c>
      <c r="AA111" s="12"/>
      <c r="AB111" s="196">
        <v>0</v>
      </c>
      <c r="AC111" s="166">
        <v>2</v>
      </c>
      <c r="AD111" s="169"/>
      <c r="AE111" s="6" t="str">
        <f>IF(AD111="","",IF(I111=1,VLOOKUP(AD111,#REF!,2,FALSE),IF(I111=2,VLOOKUP(AD111,#REF!,2,FALSE))))</f>
        <v/>
      </c>
      <c r="AF111" s="168"/>
      <c r="AG111" s="166">
        <v>0</v>
      </c>
      <c r="AH111" s="166">
        <v>2</v>
      </c>
      <c r="AI111" s="167"/>
      <c r="AJ111" s="148"/>
      <c r="AK111" s="24"/>
      <c r="AL111" s="154">
        <v>0</v>
      </c>
      <c r="AM111" s="154">
        <v>2</v>
      </c>
      <c r="AN111" s="5"/>
      <c r="AO111" s="5"/>
      <c r="AP111" s="3"/>
      <c r="AQ111" s="26"/>
      <c r="AR111" s="38" t="str">
        <f t="shared" si="22"/>
        <v/>
      </c>
      <c r="AS111" s="117">
        <f t="shared" si="32"/>
        <v>0</v>
      </c>
      <c r="AT111" s="117">
        <f t="shared" si="33"/>
        <v>0</v>
      </c>
      <c r="AU111" s="38" t="str">
        <f t="shared" si="25"/>
        <v/>
      </c>
      <c r="AV111" s="60"/>
      <c r="AW111" s="60"/>
      <c r="AX111" s="231"/>
      <c r="AY111" s="60"/>
      <c r="BB111" s="42"/>
      <c r="BC111" s="42"/>
      <c r="BD111" s="60"/>
      <c r="BE111" s="60"/>
      <c r="BF111" s="60"/>
      <c r="BG111" s="3">
        <f t="shared" si="27"/>
        <v>0</v>
      </c>
      <c r="BH111" s="3" t="str">
        <f t="shared" si="28"/>
        <v/>
      </c>
      <c r="BI111" s="3" t="str">
        <f t="shared" si="29"/>
        <v/>
      </c>
      <c r="BJ111" s="60"/>
      <c r="BK111" s="60"/>
      <c r="BL111" s="60"/>
      <c r="BM111" s="60"/>
    </row>
    <row r="112" spans="2:65">
      <c r="B112" s="165" t="e">
        <f>#REF!</f>
        <v>#REF!</v>
      </c>
      <c r="C112" s="15"/>
      <c r="D112" s="15"/>
      <c r="E112" s="270"/>
      <c r="F112" s="271"/>
      <c r="G112" s="272"/>
      <c r="H112" s="48">
        <f t="shared" si="26"/>
        <v>0</v>
      </c>
      <c r="I112" s="278"/>
      <c r="J112" s="278"/>
      <c r="K112" s="18" t="e">
        <f>#REF!</f>
        <v>#REF!</v>
      </c>
      <c r="L112" s="189" t="e">
        <f>#REF!</f>
        <v>#REF!</v>
      </c>
      <c r="M112" s="187" t="e">
        <f>#REF!</f>
        <v>#REF!</v>
      </c>
      <c r="N112" s="192"/>
      <c r="O112" s="240"/>
      <c r="P112" s="93" t="str">
        <f t="shared" si="30"/>
        <v/>
      </c>
      <c r="Q112" s="200"/>
      <c r="R112" s="196">
        <v>0</v>
      </c>
      <c r="S112" s="204">
        <v>2</v>
      </c>
      <c r="T112" s="240"/>
      <c r="U112" s="93" t="str">
        <f t="shared" si="31"/>
        <v/>
      </c>
      <c r="V112" s="200"/>
      <c r="W112" s="196">
        <v>0</v>
      </c>
      <c r="X112" s="204">
        <v>2</v>
      </c>
      <c r="Y112" s="207"/>
      <c r="Z112" s="6" t="str">
        <f>IF(Y112="","",IF(I112=1,VLOOKUP(Y112,#REF!,2,FALSE),IF(I112=2,VLOOKUP(Y112,#REF!,2,FALSE))))</f>
        <v/>
      </c>
      <c r="AA112" s="12"/>
      <c r="AB112" s="196">
        <v>0</v>
      </c>
      <c r="AC112" s="166">
        <v>2</v>
      </c>
      <c r="AD112" s="169"/>
      <c r="AE112" s="6" t="str">
        <f>IF(AD112="","",IF(I112=1,VLOOKUP(AD112,#REF!,2,FALSE),IF(I112=2,VLOOKUP(AD112,#REF!,2,FALSE))))</f>
        <v/>
      </c>
      <c r="AF112" s="168"/>
      <c r="AG112" s="166">
        <v>0</v>
      </c>
      <c r="AH112" s="166">
        <v>2</v>
      </c>
      <c r="AI112" s="167"/>
      <c r="AJ112" s="148"/>
      <c r="AK112" s="24"/>
      <c r="AL112" s="154">
        <v>0</v>
      </c>
      <c r="AM112" s="154">
        <v>2</v>
      </c>
      <c r="AN112" s="5"/>
      <c r="AO112" s="5"/>
      <c r="AP112" s="3"/>
      <c r="AQ112" s="26"/>
      <c r="AR112" s="38" t="str">
        <f t="shared" si="22"/>
        <v/>
      </c>
      <c r="AS112" s="117">
        <f t="shared" si="32"/>
        <v>0</v>
      </c>
      <c r="AT112" s="117">
        <f t="shared" si="33"/>
        <v>0</v>
      </c>
      <c r="AU112" s="38" t="str">
        <f t="shared" si="25"/>
        <v/>
      </c>
      <c r="AV112" s="60"/>
      <c r="AW112" s="60"/>
      <c r="AX112" s="231"/>
      <c r="AY112" s="60"/>
      <c r="BB112" s="42"/>
      <c r="BC112" s="42"/>
      <c r="BD112" s="60"/>
      <c r="BE112" s="60"/>
      <c r="BF112" s="60"/>
      <c r="BG112" s="3">
        <f t="shared" si="27"/>
        <v>0</v>
      </c>
      <c r="BH112" s="3" t="str">
        <f t="shared" si="28"/>
        <v/>
      </c>
      <c r="BI112" s="3" t="str">
        <f t="shared" si="29"/>
        <v/>
      </c>
      <c r="BJ112" s="60"/>
      <c r="BK112" s="60"/>
      <c r="BL112" s="60"/>
      <c r="BM112" s="60"/>
    </row>
    <row r="113" spans="2:81">
      <c r="B113" s="165" t="e">
        <f>#REF!</f>
        <v>#REF!</v>
      </c>
      <c r="C113" s="15"/>
      <c r="D113" s="15"/>
      <c r="E113" s="270"/>
      <c r="F113" s="271"/>
      <c r="G113" s="272"/>
      <c r="H113" s="48">
        <f t="shared" si="26"/>
        <v>0</v>
      </c>
      <c r="I113" s="278"/>
      <c r="J113" s="278"/>
      <c r="K113" s="18" t="e">
        <f>#REF!</f>
        <v>#REF!</v>
      </c>
      <c r="L113" s="189" t="e">
        <f>#REF!</f>
        <v>#REF!</v>
      </c>
      <c r="M113" s="187" t="e">
        <f>#REF!</f>
        <v>#REF!</v>
      </c>
      <c r="N113" s="192"/>
      <c r="O113" s="240"/>
      <c r="P113" s="93" t="str">
        <f t="shared" si="30"/>
        <v/>
      </c>
      <c r="Q113" s="200"/>
      <c r="R113" s="196">
        <v>0</v>
      </c>
      <c r="S113" s="204">
        <v>2</v>
      </c>
      <c r="T113" s="240"/>
      <c r="U113" s="93" t="str">
        <f t="shared" si="31"/>
        <v/>
      </c>
      <c r="V113" s="200"/>
      <c r="W113" s="196">
        <v>0</v>
      </c>
      <c r="X113" s="204">
        <v>2</v>
      </c>
      <c r="Y113" s="207"/>
      <c r="Z113" s="6" t="str">
        <f>IF(Y113="","",IF(I113=1,VLOOKUP(Y113,#REF!,2,FALSE),IF(I113=2,VLOOKUP(Y113,#REF!,2,FALSE))))</f>
        <v/>
      </c>
      <c r="AA113" s="12"/>
      <c r="AB113" s="196">
        <v>0</v>
      </c>
      <c r="AC113" s="166">
        <v>2</v>
      </c>
      <c r="AD113" s="169"/>
      <c r="AE113" s="6" t="str">
        <f>IF(AD113="","",IF(I113=1,VLOOKUP(AD113,#REF!,2,FALSE),IF(I113=2,VLOOKUP(AD113,#REF!,2,FALSE))))</f>
        <v/>
      </c>
      <c r="AF113" s="168"/>
      <c r="AG113" s="166">
        <v>0</v>
      </c>
      <c r="AH113" s="166">
        <v>2</v>
      </c>
      <c r="AI113" s="167"/>
      <c r="AJ113" s="148"/>
      <c r="AK113" s="24"/>
      <c r="AL113" s="154">
        <v>0</v>
      </c>
      <c r="AM113" s="154">
        <v>2</v>
      </c>
      <c r="AN113" s="5"/>
      <c r="AO113" s="5"/>
      <c r="AP113" s="3"/>
      <c r="AQ113" s="26"/>
      <c r="AR113" s="38" t="str">
        <f t="shared" si="22"/>
        <v/>
      </c>
      <c r="AS113" s="117">
        <f t="shared" si="32"/>
        <v>0</v>
      </c>
      <c r="AT113" s="117">
        <f t="shared" si="33"/>
        <v>0</v>
      </c>
      <c r="AU113" s="38" t="str">
        <f t="shared" si="25"/>
        <v/>
      </c>
      <c r="AV113" s="60"/>
      <c r="AW113" s="60"/>
      <c r="AX113" s="231"/>
      <c r="AY113" s="60"/>
      <c r="BB113" s="42"/>
      <c r="BC113" s="42"/>
      <c r="BD113" s="60"/>
      <c r="BE113" s="60"/>
      <c r="BF113" s="60"/>
      <c r="BG113" s="3">
        <f t="shared" si="27"/>
        <v>0</v>
      </c>
      <c r="BH113" s="3" t="str">
        <f t="shared" si="28"/>
        <v/>
      </c>
      <c r="BI113" s="3" t="str">
        <f t="shared" si="29"/>
        <v/>
      </c>
      <c r="BJ113" s="60"/>
      <c r="BK113" s="60"/>
      <c r="BL113" s="60"/>
      <c r="BM113" s="60"/>
    </row>
    <row r="114" spans="2:81">
      <c r="B114" s="165" t="e">
        <f>#REF!</f>
        <v>#REF!</v>
      </c>
      <c r="C114" s="15"/>
      <c r="D114" s="15"/>
      <c r="E114" s="270"/>
      <c r="F114" s="271"/>
      <c r="G114" s="272"/>
      <c r="H114" s="48">
        <f t="shared" si="26"/>
        <v>0</v>
      </c>
      <c r="I114" s="278"/>
      <c r="J114" s="278"/>
      <c r="K114" s="18" t="e">
        <f>#REF!</f>
        <v>#REF!</v>
      </c>
      <c r="L114" s="189" t="e">
        <f>#REF!</f>
        <v>#REF!</v>
      </c>
      <c r="M114" s="187" t="e">
        <f>#REF!</f>
        <v>#REF!</v>
      </c>
      <c r="N114" s="192"/>
      <c r="O114" s="240"/>
      <c r="P114" s="93" t="str">
        <f t="shared" si="30"/>
        <v/>
      </c>
      <c r="Q114" s="200"/>
      <c r="R114" s="196">
        <v>0</v>
      </c>
      <c r="S114" s="204">
        <v>2</v>
      </c>
      <c r="T114" s="240"/>
      <c r="U114" s="93" t="str">
        <f t="shared" si="31"/>
        <v/>
      </c>
      <c r="V114" s="200"/>
      <c r="W114" s="196">
        <v>0</v>
      </c>
      <c r="X114" s="204">
        <v>2</v>
      </c>
      <c r="Y114" s="207"/>
      <c r="Z114" s="6" t="str">
        <f>IF(Y114="","",IF(I114=1,VLOOKUP(Y114,#REF!,2,FALSE),IF(I114=2,VLOOKUP(Y114,#REF!,2,FALSE))))</f>
        <v/>
      </c>
      <c r="AA114" s="12"/>
      <c r="AB114" s="196">
        <v>0</v>
      </c>
      <c r="AC114" s="166">
        <v>2</v>
      </c>
      <c r="AD114" s="169"/>
      <c r="AE114" s="6" t="str">
        <f>IF(AD114="","",IF(I114=1,VLOOKUP(AD114,#REF!,2,FALSE),IF(I114=2,VLOOKUP(AD114,#REF!,2,FALSE))))</f>
        <v/>
      </c>
      <c r="AF114" s="168"/>
      <c r="AG114" s="166">
        <v>0</v>
      </c>
      <c r="AH114" s="166">
        <v>2</v>
      </c>
      <c r="AI114" s="167"/>
      <c r="AJ114" s="148"/>
      <c r="AK114" s="24"/>
      <c r="AL114" s="154">
        <v>0</v>
      </c>
      <c r="AM114" s="154">
        <v>2</v>
      </c>
      <c r="AN114" s="5"/>
      <c r="AO114" s="5"/>
      <c r="AP114" s="3"/>
      <c r="AQ114" s="26"/>
      <c r="AR114" s="38" t="str">
        <f t="shared" si="22"/>
        <v/>
      </c>
      <c r="AS114" s="117">
        <f t="shared" si="32"/>
        <v>0</v>
      </c>
      <c r="AT114" s="117">
        <f t="shared" si="33"/>
        <v>0</v>
      </c>
      <c r="AU114" s="38" t="str">
        <f t="shared" si="25"/>
        <v/>
      </c>
      <c r="AV114" s="60"/>
      <c r="AW114" s="60"/>
      <c r="AX114" s="231"/>
      <c r="AY114" s="60"/>
      <c r="BB114" s="42"/>
      <c r="BC114" s="42"/>
      <c r="BD114" s="60"/>
      <c r="BE114" s="60"/>
      <c r="BF114" s="60"/>
      <c r="BG114" s="3">
        <f t="shared" si="27"/>
        <v>0</v>
      </c>
      <c r="BH114" s="3" t="str">
        <f t="shared" si="28"/>
        <v/>
      </c>
      <c r="BI114" s="3" t="str">
        <f t="shared" si="29"/>
        <v/>
      </c>
      <c r="BJ114" s="60"/>
      <c r="BK114" s="60"/>
      <c r="BL114" s="60"/>
      <c r="BM114" s="60"/>
    </row>
    <row r="115" spans="2:81">
      <c r="B115" s="165" t="e">
        <f>#REF!</f>
        <v>#REF!</v>
      </c>
      <c r="C115" s="15"/>
      <c r="D115" s="15"/>
      <c r="E115" s="270"/>
      <c r="F115" s="271"/>
      <c r="G115" s="272"/>
      <c r="H115" s="48">
        <f t="shared" si="26"/>
        <v>0</v>
      </c>
      <c r="I115" s="278"/>
      <c r="J115" s="278"/>
      <c r="K115" s="18" t="e">
        <f>#REF!</f>
        <v>#REF!</v>
      </c>
      <c r="L115" s="189" t="e">
        <f>#REF!</f>
        <v>#REF!</v>
      </c>
      <c r="M115" s="187" t="e">
        <f>#REF!</f>
        <v>#REF!</v>
      </c>
      <c r="N115" s="192"/>
      <c r="O115" s="240"/>
      <c r="P115" s="93" t="str">
        <f t="shared" si="30"/>
        <v/>
      </c>
      <c r="Q115" s="200"/>
      <c r="R115" s="196">
        <v>0</v>
      </c>
      <c r="S115" s="204">
        <v>2</v>
      </c>
      <c r="T115" s="240"/>
      <c r="U115" s="93" t="str">
        <f t="shared" si="31"/>
        <v/>
      </c>
      <c r="V115" s="200"/>
      <c r="W115" s="196">
        <v>0</v>
      </c>
      <c r="X115" s="204">
        <v>2</v>
      </c>
      <c r="Y115" s="207"/>
      <c r="Z115" s="6" t="str">
        <f>IF(Y115="","",IF(I115=1,VLOOKUP(Y115,#REF!,2,FALSE),IF(I115=2,VLOOKUP(Y115,#REF!,2,FALSE))))</f>
        <v/>
      </c>
      <c r="AA115" s="12"/>
      <c r="AB115" s="196">
        <v>0</v>
      </c>
      <c r="AC115" s="166">
        <v>2</v>
      </c>
      <c r="AD115" s="169"/>
      <c r="AE115" s="6" t="str">
        <f>IF(AD115="","",IF(I115=1,VLOOKUP(AD115,#REF!,2,FALSE),IF(I115=2,VLOOKUP(AD115,#REF!,2,FALSE))))</f>
        <v/>
      </c>
      <c r="AF115" s="168"/>
      <c r="AG115" s="166">
        <v>0</v>
      </c>
      <c r="AH115" s="166">
        <v>2</v>
      </c>
      <c r="AI115" s="167"/>
      <c r="AJ115" s="148"/>
      <c r="AK115" s="24"/>
      <c r="AL115" s="154">
        <v>0</v>
      </c>
      <c r="AM115" s="154">
        <v>2</v>
      </c>
      <c r="AN115" s="5"/>
      <c r="AO115" s="5"/>
      <c r="AP115" s="3"/>
      <c r="AQ115" s="26"/>
      <c r="AR115" s="38" t="str">
        <f t="shared" si="22"/>
        <v/>
      </c>
      <c r="AS115" s="117">
        <f t="shared" si="32"/>
        <v>0</v>
      </c>
      <c r="AT115" s="117">
        <f t="shared" si="33"/>
        <v>0</v>
      </c>
      <c r="AU115" s="38" t="str">
        <f t="shared" si="25"/>
        <v/>
      </c>
      <c r="AV115" s="60"/>
      <c r="AW115" s="60"/>
      <c r="AX115" s="231"/>
      <c r="AY115" s="60"/>
      <c r="BB115" s="42"/>
      <c r="BC115" s="42"/>
      <c r="BD115" s="60"/>
      <c r="BE115" s="60"/>
      <c r="BF115" s="60"/>
      <c r="BG115" s="3">
        <f t="shared" si="27"/>
        <v>0</v>
      </c>
      <c r="BH115" s="3" t="str">
        <f t="shared" si="28"/>
        <v/>
      </c>
      <c r="BI115" s="3" t="str">
        <f t="shared" si="29"/>
        <v/>
      </c>
      <c r="BJ115" s="60"/>
      <c r="BK115" s="60"/>
      <c r="BL115" s="60"/>
      <c r="BM115" s="60"/>
    </row>
    <row r="116" spans="2:81" ht="14.25" thickBot="1">
      <c r="B116" s="170" t="e">
        <f>#REF!</f>
        <v>#REF!</v>
      </c>
      <c r="C116" s="16"/>
      <c r="D116" s="16"/>
      <c r="E116" s="273"/>
      <c r="F116" s="274"/>
      <c r="G116" s="275"/>
      <c r="H116" s="49">
        <f t="shared" si="26"/>
        <v>0</v>
      </c>
      <c r="I116" s="280"/>
      <c r="J116" s="280"/>
      <c r="K116" s="171" t="e">
        <f>#REF!</f>
        <v>#REF!</v>
      </c>
      <c r="L116" s="190" t="e">
        <f>#REF!</f>
        <v>#REF!</v>
      </c>
      <c r="M116" s="188" t="e">
        <f>#REF!</f>
        <v>#REF!</v>
      </c>
      <c r="N116" s="193"/>
      <c r="O116" s="241"/>
      <c r="P116" s="95" t="str">
        <f t="shared" si="30"/>
        <v/>
      </c>
      <c r="Q116" s="201"/>
      <c r="R116" s="197">
        <v>0</v>
      </c>
      <c r="S116" s="205">
        <v>2</v>
      </c>
      <c r="T116" s="241"/>
      <c r="U116" s="95" t="str">
        <f t="shared" si="31"/>
        <v/>
      </c>
      <c r="V116" s="201"/>
      <c r="W116" s="197">
        <v>0</v>
      </c>
      <c r="X116" s="205">
        <v>2</v>
      </c>
      <c r="Y116" s="208"/>
      <c r="Z116" s="7" t="str">
        <f>IF(Y116="","",IF(I116=1,VLOOKUP(Y116,#REF!,2,FALSE),IF(I116=2,VLOOKUP(Y116,#REF!,2,FALSE))))</f>
        <v/>
      </c>
      <c r="AA116" s="209"/>
      <c r="AB116" s="197">
        <v>0</v>
      </c>
      <c r="AC116" s="172">
        <v>2</v>
      </c>
      <c r="AD116" s="175"/>
      <c r="AE116" s="7" t="str">
        <f>IF(AD116="","",IF(I116=1,VLOOKUP(AD116,#REF!,2,FALSE),IF(I116=2,VLOOKUP(AD116,#REF!,2,FALSE))))</f>
        <v/>
      </c>
      <c r="AF116" s="174"/>
      <c r="AG116" s="172">
        <v>0</v>
      </c>
      <c r="AH116" s="172">
        <v>2</v>
      </c>
      <c r="AI116" s="173"/>
      <c r="AJ116" s="149" t="str">
        <f>IF(AI116="","",IF(I116=1,VLOOKUP(AI116,#REF!,2,FALSE),IF(I116=2,VLOOKUP(AI116,#REF!,2,FALSE))))</f>
        <v/>
      </c>
      <c r="AK116" s="24"/>
      <c r="AL116" s="154">
        <v>0</v>
      </c>
      <c r="AM116" s="154">
        <v>2</v>
      </c>
      <c r="AN116" s="5"/>
      <c r="AO116" s="5"/>
      <c r="AP116" s="3"/>
      <c r="AQ116" s="26"/>
      <c r="AR116" s="38" t="str">
        <f t="shared" si="22"/>
        <v/>
      </c>
      <c r="AS116" s="117">
        <f t="shared" si="32"/>
        <v>0</v>
      </c>
      <c r="AT116" s="117">
        <f t="shared" si="33"/>
        <v>0</v>
      </c>
      <c r="AU116" s="38" t="str">
        <f t="shared" si="25"/>
        <v/>
      </c>
      <c r="AV116" s="60"/>
      <c r="AW116" s="60"/>
      <c r="AX116" s="231"/>
      <c r="AY116" s="60"/>
      <c r="BB116" s="42"/>
      <c r="BC116" s="42"/>
      <c r="BD116" s="60"/>
      <c r="BE116" s="60"/>
      <c r="BF116" s="60"/>
      <c r="BG116" s="3">
        <f t="shared" si="27"/>
        <v>0</v>
      </c>
      <c r="BH116" s="3" t="str">
        <f t="shared" si="28"/>
        <v/>
      </c>
      <c r="BI116" s="3" t="str">
        <f t="shared" si="29"/>
        <v/>
      </c>
      <c r="BJ116" s="60"/>
      <c r="BK116" s="60"/>
      <c r="BL116" s="60"/>
      <c r="BM116" s="60"/>
    </row>
    <row r="117" spans="2:81" hidden="1">
      <c r="B117" s="60"/>
      <c r="C117" s="60"/>
      <c r="D117" s="60"/>
      <c r="E117" s="60"/>
      <c r="F117" s="60"/>
      <c r="G117" s="61"/>
      <c r="H117" s="62"/>
      <c r="I117" s="62"/>
      <c r="J117" s="68"/>
      <c r="K117" s="68"/>
      <c r="L117" s="60"/>
      <c r="M117" s="96"/>
      <c r="N117" s="192" t="e">
        <f>#REF!</f>
        <v>#REF!</v>
      </c>
      <c r="O117" s="64"/>
      <c r="P117" s="97" t="str">
        <f t="shared" si="30"/>
        <v/>
      </c>
      <c r="Q117" s="63"/>
      <c r="R117" s="64"/>
      <c r="S117" s="155">
        <v>0</v>
      </c>
      <c r="T117" s="98"/>
      <c r="U117" s="97" t="str">
        <f t="shared" si="31"/>
        <v/>
      </c>
      <c r="V117" s="199" t="str">
        <f>IF(T117="","",HLOOKUP(T117,#REF!,2,FALSE))</f>
        <v/>
      </c>
      <c r="W117" s="66"/>
      <c r="X117" s="64"/>
      <c r="Y117" s="65"/>
      <c r="Z117" s="66"/>
      <c r="AA117" s="64"/>
      <c r="AB117" s="68"/>
      <c r="AC117" s="68"/>
      <c r="AD117" s="60"/>
      <c r="AE117" s="69"/>
      <c r="AF117" s="91">
        <f>SUM(AR7:AR116)</f>
        <v>0</v>
      </c>
      <c r="AG117" s="91">
        <f>SUM(AS7:AS116)</f>
        <v>0</v>
      </c>
      <c r="AH117" s="91">
        <f>SUM(AT7:AT116)</f>
        <v>0</v>
      </c>
      <c r="AI117" s="60">
        <f>SUM(AU7:AU116)</f>
        <v>0</v>
      </c>
      <c r="AJ117" s="60"/>
      <c r="AK117" s="60"/>
      <c r="AL117" s="60"/>
      <c r="AM117" s="60"/>
      <c r="AN117" s="60"/>
      <c r="AO117" s="60"/>
      <c r="AP117" s="71"/>
      <c r="AQ117" s="71"/>
      <c r="AR117" s="60"/>
      <c r="AS117" s="60"/>
      <c r="AT117" s="60"/>
      <c r="AV117" s="60"/>
      <c r="AW117" s="60"/>
      <c r="AX117" s="231"/>
      <c r="AY117" s="60"/>
      <c r="BB117" s="42"/>
      <c r="BC117" s="71"/>
      <c r="BD117" s="60"/>
      <c r="BE117" s="60"/>
      <c r="BF117" s="60"/>
      <c r="BG117" s="3">
        <f t="shared" si="27"/>
        <v>0</v>
      </c>
      <c r="BH117" s="3" t="str">
        <f t="shared" si="28"/>
        <v/>
      </c>
      <c r="BI117" s="3" t="str">
        <f t="shared" si="29"/>
        <v/>
      </c>
      <c r="BJ117" s="60"/>
      <c r="BK117" s="60"/>
      <c r="BL117" s="60"/>
      <c r="BM117" s="60"/>
    </row>
    <row r="118" spans="2:81" ht="14.25" hidden="1" thickBot="1">
      <c r="B118" s="60"/>
      <c r="C118" s="60"/>
      <c r="D118" s="60"/>
      <c r="E118" s="60"/>
      <c r="F118" s="60"/>
      <c r="G118" s="61"/>
      <c r="H118" s="62"/>
      <c r="I118" s="62"/>
      <c r="J118" s="68"/>
      <c r="K118" s="68"/>
      <c r="L118" s="60"/>
      <c r="M118" s="94"/>
      <c r="N118" s="192" t="e">
        <f>#REF!</f>
        <v>#REF!</v>
      </c>
      <c r="O118" s="64"/>
      <c r="P118" s="95" t="str">
        <f t="shared" si="30"/>
        <v/>
      </c>
      <c r="Q118" s="63"/>
      <c r="R118" s="64"/>
      <c r="S118" s="154">
        <v>0</v>
      </c>
      <c r="T118" s="221"/>
      <c r="U118" s="95" t="str">
        <f t="shared" si="31"/>
        <v/>
      </c>
      <c r="V118" s="200" t="str">
        <f>IF(T118="","",HLOOKUP(T118,#REF!,2,FALSE))</f>
        <v/>
      </c>
      <c r="W118" s="66"/>
      <c r="X118" s="64"/>
      <c r="Y118" s="65"/>
      <c r="Z118" s="66"/>
      <c r="AA118" s="64"/>
      <c r="AB118" s="68"/>
      <c r="AC118" s="68"/>
      <c r="AD118" s="60"/>
      <c r="AE118" s="69"/>
      <c r="AF118" s="91">
        <f>SUM(AF117:AH117)</f>
        <v>0</v>
      </c>
      <c r="AG118" s="91"/>
      <c r="AH118" s="91"/>
      <c r="AI118" s="60">
        <f>(AF117+AI117)</f>
        <v>0</v>
      </c>
      <c r="AJ118" s="60"/>
      <c r="AK118" s="60"/>
      <c r="AL118" s="60"/>
      <c r="AM118" s="60"/>
      <c r="AN118" s="60"/>
      <c r="AO118" s="60"/>
      <c r="AP118" s="71"/>
      <c r="AQ118" s="71"/>
      <c r="AR118" s="60"/>
      <c r="AS118" s="60"/>
      <c r="AT118" s="60"/>
      <c r="AX118" s="231"/>
      <c r="AY118" s="60"/>
      <c r="BJ118" s="60"/>
      <c r="BK118" s="60"/>
      <c r="BL118" s="60"/>
      <c r="BM118" s="60"/>
    </row>
    <row r="119" spans="2:81">
      <c r="B119" s="60"/>
      <c r="C119" s="60"/>
      <c r="D119" s="60"/>
      <c r="E119" s="60"/>
      <c r="F119" s="60"/>
      <c r="G119" s="61"/>
      <c r="H119" s="62"/>
      <c r="I119" s="62"/>
      <c r="J119" s="68"/>
      <c r="K119" s="68"/>
      <c r="L119" s="60"/>
      <c r="M119" s="65"/>
      <c r="N119" s="63"/>
      <c r="O119" s="64"/>
      <c r="P119" s="65"/>
      <c r="Q119" s="63"/>
      <c r="R119" s="64"/>
      <c r="S119" s="65"/>
      <c r="T119" s="66"/>
      <c r="U119" s="64"/>
      <c r="V119" s="67"/>
      <c r="W119" s="66"/>
      <c r="X119" s="64"/>
      <c r="Y119" s="65"/>
      <c r="Z119" s="66"/>
      <c r="AA119" s="64"/>
      <c r="AB119" s="68"/>
      <c r="AC119" s="68"/>
      <c r="AD119" s="60"/>
      <c r="AE119" s="69"/>
      <c r="AF119" s="91"/>
      <c r="AG119" s="91"/>
      <c r="AH119" s="91"/>
      <c r="AI119" s="60"/>
      <c r="AJ119" s="60"/>
      <c r="AK119" s="60"/>
      <c r="AL119" s="60"/>
      <c r="AM119" s="60"/>
      <c r="AN119" s="60"/>
      <c r="AO119" s="60"/>
      <c r="AP119" s="71"/>
      <c r="AQ119" s="71"/>
      <c r="AR119" s="60"/>
      <c r="AS119" s="60"/>
      <c r="AT119" s="60"/>
      <c r="AU119" s="60"/>
      <c r="AX119" s="231"/>
      <c r="AY119" s="60"/>
      <c r="BJ119" s="60"/>
      <c r="BK119" s="60"/>
      <c r="BL119" s="60"/>
      <c r="BM119" s="60"/>
    </row>
    <row r="120" spans="2:81">
      <c r="B120" s="60"/>
      <c r="C120" s="60"/>
      <c r="D120" s="60"/>
      <c r="E120" s="60"/>
      <c r="F120" s="60"/>
      <c r="G120" s="61"/>
      <c r="H120" s="62"/>
      <c r="I120" s="62"/>
      <c r="J120" s="68"/>
      <c r="K120" s="68"/>
      <c r="L120" s="60"/>
      <c r="M120" s="65"/>
      <c r="N120" s="63"/>
      <c r="O120" s="64"/>
      <c r="P120" s="65"/>
      <c r="Q120" s="63"/>
      <c r="R120" s="64"/>
      <c r="S120" s="65"/>
      <c r="T120" s="66"/>
      <c r="U120" s="64"/>
      <c r="V120" s="67"/>
      <c r="W120" s="66"/>
      <c r="X120" s="64"/>
      <c r="Y120" s="65"/>
      <c r="Z120" s="66"/>
      <c r="AA120" s="64"/>
      <c r="AB120" s="68"/>
      <c r="AC120" s="68"/>
      <c r="AD120" s="60"/>
      <c r="AE120" s="69"/>
      <c r="AF120" s="91"/>
      <c r="AG120" s="91"/>
      <c r="AH120" s="91"/>
      <c r="AI120" s="60"/>
      <c r="AJ120" s="60"/>
      <c r="AK120" s="60"/>
      <c r="AL120" s="60"/>
      <c r="AM120" s="60"/>
      <c r="AN120" s="60"/>
      <c r="AO120" s="60"/>
      <c r="AP120" s="71"/>
      <c r="AQ120" s="71"/>
      <c r="AR120" s="60"/>
      <c r="AS120" s="60"/>
      <c r="AT120" s="60"/>
      <c r="AU120" s="60"/>
      <c r="AV120" s="60"/>
      <c r="AW120" s="60"/>
      <c r="AX120" s="231"/>
      <c r="AY120" s="60"/>
      <c r="BJ120" s="60"/>
      <c r="BK120" s="60"/>
      <c r="BL120" s="60"/>
      <c r="BM120" s="60"/>
    </row>
    <row r="121" spans="2:81">
      <c r="B121" s="60"/>
      <c r="C121" s="60"/>
      <c r="D121" s="60"/>
      <c r="E121" s="60"/>
      <c r="F121" s="60"/>
      <c r="G121" s="61"/>
      <c r="H121" s="62"/>
      <c r="I121" s="62"/>
      <c r="J121" s="68"/>
      <c r="K121" s="68"/>
      <c r="L121" s="60"/>
      <c r="M121" s="65"/>
      <c r="N121" s="63"/>
      <c r="O121" s="64"/>
      <c r="P121" s="65"/>
      <c r="Q121" s="63"/>
      <c r="R121" s="64"/>
      <c r="S121" s="65"/>
      <c r="T121" s="66"/>
      <c r="U121" s="64"/>
      <c r="V121" s="67"/>
      <c r="W121" s="66"/>
      <c r="X121" s="64"/>
      <c r="Y121" s="65"/>
      <c r="Z121" s="66"/>
      <c r="AA121" s="64"/>
      <c r="AB121" s="68"/>
      <c r="AC121" s="68"/>
      <c r="AD121" s="60"/>
      <c r="AE121" s="69"/>
      <c r="AF121" s="91"/>
      <c r="AG121" s="91"/>
      <c r="AH121" s="91"/>
      <c r="AI121" s="60"/>
      <c r="AJ121" s="60"/>
      <c r="AK121" s="60"/>
      <c r="AL121" s="60"/>
      <c r="AM121" s="60"/>
      <c r="AN121" s="60"/>
      <c r="AO121" s="60"/>
      <c r="AP121" s="71"/>
      <c r="AQ121" s="71"/>
      <c r="AR121" s="60"/>
      <c r="AS121" s="60"/>
      <c r="AT121" s="60"/>
      <c r="AU121" s="60"/>
      <c r="AV121" s="60"/>
      <c r="AW121" s="60"/>
      <c r="AX121" s="231"/>
      <c r="AY121" s="60"/>
      <c r="BJ121" s="60"/>
      <c r="BK121" s="60"/>
      <c r="BL121" s="60"/>
      <c r="BM121" s="60"/>
    </row>
    <row r="122" spans="2:81">
      <c r="B122" s="60"/>
      <c r="C122" s="60"/>
      <c r="D122" s="60"/>
      <c r="E122" s="60"/>
      <c r="F122" s="60"/>
      <c r="G122" s="61"/>
      <c r="H122" s="62"/>
      <c r="I122" s="62"/>
      <c r="J122" s="68"/>
      <c r="K122" s="68"/>
      <c r="L122" s="60"/>
      <c r="M122" s="65"/>
      <c r="N122" s="63"/>
      <c r="O122" s="64"/>
      <c r="P122" s="65"/>
      <c r="Q122" s="63"/>
      <c r="R122" s="64"/>
      <c r="S122" s="65"/>
      <c r="T122" s="66"/>
      <c r="U122" s="64"/>
      <c r="V122" s="67"/>
      <c r="W122" s="66"/>
      <c r="X122" s="64"/>
      <c r="Y122" s="65"/>
      <c r="Z122" s="66"/>
      <c r="AA122" s="64"/>
      <c r="AB122" s="68"/>
      <c r="AC122" s="68"/>
      <c r="AD122" s="60"/>
      <c r="AE122" s="69"/>
      <c r="AF122" s="91"/>
      <c r="AG122" s="91"/>
      <c r="AH122" s="91"/>
      <c r="AI122" s="60"/>
      <c r="AJ122" s="60"/>
      <c r="AK122" s="60"/>
      <c r="AL122" s="60"/>
      <c r="AM122" s="60"/>
      <c r="AN122" s="60"/>
      <c r="AO122" s="60"/>
      <c r="AP122" s="71"/>
      <c r="AQ122" s="71"/>
      <c r="AR122" s="60"/>
      <c r="AS122" s="60"/>
      <c r="AT122" s="60"/>
      <c r="AU122" s="60"/>
      <c r="AV122" s="60"/>
      <c r="AW122" s="60"/>
      <c r="AX122" s="231"/>
      <c r="AY122" s="60"/>
      <c r="BJ122" s="60"/>
      <c r="BK122" s="60"/>
      <c r="BL122" s="60"/>
      <c r="BM122" s="60"/>
    </row>
    <row r="123" spans="2:81" s="46" customFormat="1">
      <c r="G123" s="157"/>
      <c r="H123" s="158"/>
      <c r="I123" s="158"/>
      <c r="J123" s="159"/>
      <c r="K123" s="159"/>
      <c r="M123" s="8"/>
      <c r="N123" s="160"/>
      <c r="O123" s="161"/>
      <c r="P123" s="8"/>
      <c r="Q123" s="160"/>
      <c r="R123" s="161"/>
      <c r="S123" s="8"/>
      <c r="T123" s="162"/>
      <c r="U123" s="161"/>
      <c r="V123" s="41"/>
      <c r="W123" s="162"/>
      <c r="X123" s="161"/>
      <c r="Y123" s="8"/>
      <c r="Z123" s="162"/>
      <c r="AA123" s="161"/>
      <c r="AB123" s="159"/>
      <c r="AC123" s="159"/>
      <c r="AE123" s="163"/>
      <c r="AF123" s="164"/>
      <c r="AG123" s="164"/>
      <c r="AH123" s="164"/>
      <c r="AP123" s="156"/>
      <c r="AQ123" s="156"/>
      <c r="AV123" s="60"/>
      <c r="AW123" s="60"/>
      <c r="AX123" s="231"/>
      <c r="AY123" s="60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60"/>
      <c r="BK123" s="60"/>
      <c r="BL123" s="60"/>
      <c r="BM123" s="60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</row>
    <row r="124" spans="2:81" s="46" customFormat="1">
      <c r="G124" s="157"/>
      <c r="H124" s="158"/>
      <c r="I124" s="158"/>
      <c r="J124" s="159"/>
      <c r="K124" s="159"/>
      <c r="M124" s="8"/>
      <c r="N124" s="160"/>
      <c r="O124" s="161"/>
      <c r="P124" s="8"/>
      <c r="Q124" s="160"/>
      <c r="R124" s="161"/>
      <c r="S124" s="8"/>
      <c r="T124" s="162"/>
      <c r="U124" s="161"/>
      <c r="V124" s="41"/>
      <c r="W124" s="162"/>
      <c r="X124" s="161"/>
      <c r="Y124" s="8"/>
      <c r="Z124" s="162"/>
      <c r="AA124" s="161"/>
      <c r="AB124" s="159"/>
      <c r="AC124" s="159"/>
      <c r="AE124" s="163"/>
      <c r="AF124" s="164"/>
      <c r="AG124" s="164"/>
      <c r="AH124" s="164"/>
      <c r="AP124" s="156"/>
      <c r="AQ124" s="156"/>
      <c r="AX124" s="243"/>
    </row>
    <row r="125" spans="2:81" s="46" customFormat="1">
      <c r="G125" s="157"/>
      <c r="H125" s="158"/>
      <c r="I125" s="158"/>
      <c r="J125" s="159"/>
      <c r="K125" s="159"/>
      <c r="M125" s="8"/>
      <c r="N125" s="160"/>
      <c r="O125" s="161"/>
      <c r="P125" s="8"/>
      <c r="Q125" s="160"/>
      <c r="R125" s="161"/>
      <c r="S125" s="8"/>
      <c r="T125" s="162"/>
      <c r="U125" s="161"/>
      <c r="V125" s="41"/>
      <c r="W125" s="162"/>
      <c r="X125" s="161"/>
      <c r="Y125" s="8"/>
      <c r="Z125" s="162"/>
      <c r="AA125" s="161"/>
      <c r="AB125" s="159"/>
      <c r="AC125" s="159"/>
      <c r="AE125" s="163"/>
      <c r="AF125" s="164"/>
      <c r="AG125" s="164"/>
      <c r="AH125" s="164"/>
      <c r="AP125" s="156"/>
      <c r="AQ125" s="156"/>
      <c r="AX125" s="243"/>
    </row>
    <row r="126" spans="2:81" s="46" customFormat="1">
      <c r="G126" s="157"/>
      <c r="H126" s="158"/>
      <c r="I126" s="158"/>
      <c r="J126" s="159"/>
      <c r="K126" s="159"/>
      <c r="M126" s="8"/>
      <c r="N126" s="160"/>
      <c r="O126" s="161"/>
      <c r="P126" s="8"/>
      <c r="Q126" s="160"/>
      <c r="R126" s="161"/>
      <c r="S126" s="8"/>
      <c r="T126" s="162"/>
      <c r="U126" s="161"/>
      <c r="V126" s="41"/>
      <c r="W126" s="162"/>
      <c r="X126" s="161"/>
      <c r="Y126" s="8"/>
      <c r="Z126" s="162"/>
      <c r="AA126" s="161"/>
      <c r="AB126" s="159"/>
      <c r="AC126" s="159"/>
      <c r="AE126" s="163"/>
      <c r="AF126" s="164"/>
      <c r="AG126" s="164"/>
      <c r="AH126" s="164"/>
      <c r="AP126" s="156"/>
      <c r="AQ126" s="156"/>
      <c r="AX126" s="243"/>
    </row>
    <row r="127" spans="2:81" s="46" customFormat="1">
      <c r="G127" s="157"/>
      <c r="H127" s="158"/>
      <c r="I127" s="158"/>
      <c r="J127" s="159"/>
      <c r="K127" s="159"/>
      <c r="M127" s="8"/>
      <c r="N127" s="160"/>
      <c r="O127" s="161"/>
      <c r="P127" s="8"/>
      <c r="Q127" s="160"/>
      <c r="R127" s="161"/>
      <c r="S127" s="8"/>
      <c r="T127" s="162"/>
      <c r="U127" s="161"/>
      <c r="V127" s="41"/>
      <c r="W127" s="162"/>
      <c r="X127" s="161"/>
      <c r="Y127" s="8"/>
      <c r="Z127" s="162"/>
      <c r="AA127" s="161"/>
      <c r="AB127" s="159"/>
      <c r="AC127" s="159"/>
      <c r="AE127" s="163"/>
      <c r="AF127" s="164"/>
      <c r="AG127" s="164"/>
      <c r="AH127" s="164"/>
      <c r="AP127" s="156"/>
      <c r="AQ127" s="156"/>
      <c r="AX127" s="243"/>
    </row>
    <row r="128" spans="2:81" s="46" customFormat="1">
      <c r="G128" s="157"/>
      <c r="H128" s="158"/>
      <c r="I128" s="158"/>
      <c r="J128" s="159"/>
      <c r="K128" s="159"/>
      <c r="M128" s="8"/>
      <c r="N128" s="160"/>
      <c r="O128" s="161"/>
      <c r="P128" s="8"/>
      <c r="Q128" s="160"/>
      <c r="R128" s="161"/>
      <c r="S128" s="8"/>
      <c r="T128" s="162"/>
      <c r="U128" s="161"/>
      <c r="V128" s="41"/>
      <c r="W128" s="162"/>
      <c r="X128" s="161"/>
      <c r="Y128" s="8"/>
      <c r="Z128" s="162"/>
      <c r="AA128" s="161"/>
      <c r="AB128" s="159"/>
      <c r="AC128" s="159"/>
      <c r="AE128" s="163"/>
      <c r="AF128" s="164"/>
      <c r="AG128" s="164"/>
      <c r="AH128" s="164"/>
      <c r="AP128" s="156"/>
      <c r="AQ128" s="156"/>
      <c r="AX128" s="243"/>
    </row>
    <row r="129" spans="7:81" s="46" customFormat="1">
      <c r="G129" s="157"/>
      <c r="H129" s="158"/>
      <c r="I129" s="158"/>
      <c r="J129" s="159"/>
      <c r="K129" s="159"/>
      <c r="M129" s="8"/>
      <c r="N129" s="160"/>
      <c r="O129" s="161"/>
      <c r="P129" s="8"/>
      <c r="Q129" s="160"/>
      <c r="R129" s="161"/>
      <c r="S129" s="8"/>
      <c r="T129" s="162"/>
      <c r="U129" s="161"/>
      <c r="V129" s="41"/>
      <c r="W129" s="162"/>
      <c r="X129" s="161"/>
      <c r="Y129" s="8"/>
      <c r="Z129" s="162"/>
      <c r="AA129" s="161"/>
      <c r="AB129" s="159"/>
      <c r="AC129" s="159"/>
      <c r="AE129" s="163"/>
      <c r="AF129" s="164"/>
      <c r="AG129" s="164"/>
      <c r="AH129" s="164"/>
      <c r="AP129" s="156"/>
      <c r="AQ129" s="156"/>
      <c r="AX129" s="243"/>
    </row>
    <row r="130" spans="7:81" s="46" customFormat="1">
      <c r="G130" s="157"/>
      <c r="H130" s="158"/>
      <c r="I130" s="158"/>
      <c r="J130" s="159"/>
      <c r="K130" s="159"/>
      <c r="M130" s="8"/>
      <c r="N130" s="160"/>
      <c r="O130" s="161"/>
      <c r="P130" s="8"/>
      <c r="Q130" s="160"/>
      <c r="R130" s="161"/>
      <c r="S130" s="8"/>
      <c r="T130" s="162"/>
      <c r="U130" s="161"/>
      <c r="V130" s="41"/>
      <c r="W130" s="162"/>
      <c r="X130" s="161"/>
      <c r="Y130" s="8"/>
      <c r="Z130" s="162"/>
      <c r="AA130" s="161"/>
      <c r="AB130" s="159"/>
      <c r="AC130" s="159"/>
      <c r="AE130" s="163"/>
      <c r="AF130" s="164"/>
      <c r="AG130" s="164"/>
      <c r="AH130" s="164"/>
      <c r="AP130" s="156"/>
      <c r="AQ130" s="156"/>
      <c r="AX130" s="243"/>
    </row>
    <row r="131" spans="7:81" s="46" customFormat="1">
      <c r="G131" s="157"/>
      <c r="H131" s="158"/>
      <c r="I131" s="158"/>
      <c r="J131" s="159"/>
      <c r="K131" s="159"/>
      <c r="M131" s="8"/>
      <c r="N131" s="160"/>
      <c r="O131" s="161"/>
      <c r="P131" s="8"/>
      <c r="Q131" s="160"/>
      <c r="R131" s="161"/>
      <c r="S131" s="8"/>
      <c r="T131" s="162"/>
      <c r="U131" s="161"/>
      <c r="V131" s="41"/>
      <c r="W131" s="162"/>
      <c r="X131" s="161"/>
      <c r="Y131" s="8"/>
      <c r="Z131" s="162"/>
      <c r="AA131" s="161"/>
      <c r="AB131" s="159"/>
      <c r="AC131" s="159"/>
      <c r="AE131" s="163"/>
      <c r="AF131" s="164"/>
      <c r="AG131" s="164"/>
      <c r="AH131" s="164"/>
      <c r="AP131" s="156"/>
      <c r="AQ131" s="156"/>
      <c r="AX131" s="243"/>
    </row>
    <row r="132" spans="7:81" s="46" customFormat="1">
      <c r="G132" s="157"/>
      <c r="H132" s="158"/>
      <c r="I132" s="158"/>
      <c r="J132" s="159"/>
      <c r="K132" s="159"/>
      <c r="M132" s="8"/>
      <c r="N132" s="160"/>
      <c r="O132" s="161"/>
      <c r="P132" s="8"/>
      <c r="Q132" s="160"/>
      <c r="R132" s="161"/>
      <c r="S132" s="8"/>
      <c r="T132" s="162"/>
      <c r="U132" s="161"/>
      <c r="V132" s="41"/>
      <c r="W132" s="162"/>
      <c r="X132" s="161"/>
      <c r="Y132" s="8"/>
      <c r="Z132" s="162"/>
      <c r="AA132" s="161"/>
      <c r="AB132" s="159"/>
      <c r="AC132" s="159"/>
      <c r="AE132" s="163"/>
      <c r="AF132" s="164"/>
      <c r="AG132" s="164"/>
      <c r="AH132" s="164"/>
      <c r="AP132" s="156"/>
      <c r="AQ132" s="156"/>
      <c r="AX132" s="243"/>
    </row>
    <row r="133" spans="7:81" s="46" customFormat="1">
      <c r="G133" s="157"/>
      <c r="H133" s="158"/>
      <c r="I133" s="158"/>
      <c r="J133" s="159"/>
      <c r="K133" s="159"/>
      <c r="M133" s="8"/>
      <c r="N133" s="160"/>
      <c r="O133" s="161"/>
      <c r="P133" s="8"/>
      <c r="Q133" s="160"/>
      <c r="R133" s="161"/>
      <c r="S133" s="8"/>
      <c r="T133" s="162"/>
      <c r="U133" s="161"/>
      <c r="V133" s="41"/>
      <c r="W133" s="162"/>
      <c r="X133" s="161"/>
      <c r="Y133" s="8"/>
      <c r="Z133" s="162"/>
      <c r="AA133" s="161"/>
      <c r="AB133" s="159"/>
      <c r="AC133" s="159"/>
      <c r="AE133" s="163"/>
      <c r="AF133" s="164"/>
      <c r="AG133" s="164"/>
      <c r="AH133" s="164"/>
      <c r="AP133" s="156"/>
      <c r="AQ133" s="156"/>
      <c r="AX133" s="243"/>
    </row>
    <row r="134" spans="7:81" s="46" customFormat="1">
      <c r="G134" s="157"/>
      <c r="H134" s="158"/>
      <c r="I134" s="158"/>
      <c r="J134" s="159"/>
      <c r="K134" s="159"/>
      <c r="M134" s="8"/>
      <c r="N134" s="160"/>
      <c r="O134" s="161"/>
      <c r="P134" s="8"/>
      <c r="Q134" s="160"/>
      <c r="R134" s="161"/>
      <c r="S134" s="8"/>
      <c r="T134" s="162"/>
      <c r="U134" s="161"/>
      <c r="V134" s="41"/>
      <c r="W134" s="162"/>
      <c r="X134" s="161"/>
      <c r="Y134" s="8"/>
      <c r="Z134" s="162"/>
      <c r="AA134" s="161"/>
      <c r="AB134" s="159"/>
      <c r="AC134" s="159"/>
      <c r="AE134" s="163"/>
      <c r="AF134" s="164"/>
      <c r="AG134" s="164"/>
      <c r="AH134" s="164"/>
      <c r="AP134" s="156"/>
      <c r="AQ134" s="156"/>
      <c r="AX134" s="243"/>
    </row>
    <row r="135" spans="7:81" s="46" customFormat="1">
      <c r="G135" s="157"/>
      <c r="H135" s="158"/>
      <c r="I135" s="158"/>
      <c r="J135" s="159"/>
      <c r="K135" s="159"/>
      <c r="M135" s="8"/>
      <c r="N135" s="160"/>
      <c r="O135" s="161"/>
      <c r="P135" s="8"/>
      <c r="Q135" s="160"/>
      <c r="R135" s="161"/>
      <c r="S135" s="8"/>
      <c r="T135" s="162"/>
      <c r="U135" s="161"/>
      <c r="V135" s="41"/>
      <c r="W135" s="162"/>
      <c r="X135" s="161"/>
      <c r="Y135" s="8"/>
      <c r="Z135" s="162"/>
      <c r="AA135" s="161"/>
      <c r="AB135" s="159"/>
      <c r="AC135" s="159"/>
      <c r="AE135" s="163"/>
      <c r="AF135" s="164"/>
      <c r="AG135" s="164"/>
      <c r="AH135" s="164"/>
      <c r="AP135" s="156"/>
      <c r="AQ135" s="156"/>
      <c r="AX135" s="243"/>
    </row>
    <row r="136" spans="7:81" s="46" customFormat="1">
      <c r="G136" s="157"/>
      <c r="H136" s="158"/>
      <c r="I136" s="158"/>
      <c r="J136" s="159"/>
      <c r="K136" s="159"/>
      <c r="M136" s="8"/>
      <c r="N136" s="160"/>
      <c r="O136" s="161"/>
      <c r="P136" s="8"/>
      <c r="Q136" s="160"/>
      <c r="R136" s="161"/>
      <c r="S136" s="8"/>
      <c r="T136" s="162"/>
      <c r="U136" s="161"/>
      <c r="V136" s="41"/>
      <c r="W136" s="162"/>
      <c r="X136" s="161"/>
      <c r="Y136" s="8"/>
      <c r="Z136" s="162"/>
      <c r="AA136" s="161"/>
      <c r="AB136" s="159"/>
      <c r="AC136" s="159"/>
      <c r="AE136" s="163"/>
      <c r="AF136" s="164"/>
      <c r="AG136" s="164"/>
      <c r="AH136" s="164"/>
      <c r="AP136" s="156"/>
      <c r="AQ136" s="156"/>
      <c r="AX136" s="243"/>
    </row>
    <row r="137" spans="7:81" s="46" customFormat="1">
      <c r="G137" s="157"/>
      <c r="H137" s="158"/>
      <c r="I137" s="158"/>
      <c r="J137" s="159"/>
      <c r="K137" s="159"/>
      <c r="M137" s="8"/>
      <c r="N137" s="160"/>
      <c r="O137" s="161"/>
      <c r="P137" s="8"/>
      <c r="Q137" s="160"/>
      <c r="R137" s="161"/>
      <c r="S137" s="8"/>
      <c r="T137" s="162"/>
      <c r="U137" s="161"/>
      <c r="V137" s="41"/>
      <c r="W137" s="162"/>
      <c r="X137" s="161"/>
      <c r="Y137" s="8"/>
      <c r="Z137" s="162"/>
      <c r="AA137" s="161"/>
      <c r="AB137" s="159"/>
      <c r="AC137" s="159"/>
      <c r="AE137" s="163"/>
      <c r="AF137" s="164"/>
      <c r="AG137" s="164"/>
      <c r="AH137" s="164"/>
      <c r="AP137" s="156"/>
      <c r="AQ137" s="156"/>
      <c r="AX137" s="243"/>
    </row>
    <row r="138" spans="7:81" s="46" customFormat="1">
      <c r="G138" s="157"/>
      <c r="H138" s="158"/>
      <c r="I138" s="158"/>
      <c r="J138" s="159"/>
      <c r="K138" s="159"/>
      <c r="M138" s="8"/>
      <c r="N138" s="160"/>
      <c r="O138" s="161"/>
      <c r="P138" s="8"/>
      <c r="Q138" s="160"/>
      <c r="R138" s="161"/>
      <c r="S138" s="8"/>
      <c r="T138" s="162"/>
      <c r="U138" s="161"/>
      <c r="V138" s="41"/>
      <c r="W138" s="162"/>
      <c r="X138" s="161"/>
      <c r="Y138" s="8"/>
      <c r="Z138" s="162"/>
      <c r="AA138" s="161"/>
      <c r="AB138" s="159"/>
      <c r="AC138" s="159"/>
      <c r="AE138" s="163"/>
      <c r="AF138" s="164"/>
      <c r="AG138" s="164"/>
      <c r="AH138" s="164"/>
      <c r="AP138" s="156"/>
      <c r="AQ138" s="156"/>
      <c r="AX138" s="243"/>
    </row>
    <row r="139" spans="7:81" s="46" customFormat="1">
      <c r="G139" s="157"/>
      <c r="H139" s="158"/>
      <c r="I139" s="158"/>
      <c r="J139" s="159"/>
      <c r="K139" s="159"/>
      <c r="M139" s="8"/>
      <c r="N139" s="160"/>
      <c r="O139" s="161"/>
      <c r="P139" s="8"/>
      <c r="Q139" s="160"/>
      <c r="R139" s="161"/>
      <c r="S139" s="8"/>
      <c r="T139" s="162"/>
      <c r="U139" s="161"/>
      <c r="V139" s="41"/>
      <c r="W139" s="162"/>
      <c r="X139" s="161"/>
      <c r="Y139" s="8"/>
      <c r="Z139" s="162"/>
      <c r="AA139" s="161"/>
      <c r="AB139" s="159"/>
      <c r="AC139" s="159"/>
      <c r="AE139" s="163"/>
      <c r="AF139" s="164"/>
      <c r="AG139" s="164"/>
      <c r="AH139" s="164"/>
      <c r="AP139" s="156"/>
      <c r="AQ139" s="156"/>
      <c r="AX139" s="243"/>
    </row>
    <row r="140" spans="7:81" s="46" customFormat="1">
      <c r="G140" s="157"/>
      <c r="H140" s="158"/>
      <c r="I140" s="158"/>
      <c r="J140" s="159"/>
      <c r="K140" s="159"/>
      <c r="M140" s="8"/>
      <c r="N140" s="160"/>
      <c r="O140" s="161"/>
      <c r="P140" s="8"/>
      <c r="Q140" s="160"/>
      <c r="R140" s="161"/>
      <c r="S140" s="8"/>
      <c r="T140" s="162"/>
      <c r="U140" s="161"/>
      <c r="V140" s="41"/>
      <c r="W140" s="162"/>
      <c r="X140" s="161"/>
      <c r="Y140" s="8"/>
      <c r="Z140" s="162"/>
      <c r="AA140" s="161"/>
      <c r="AB140" s="159"/>
      <c r="AC140" s="159"/>
      <c r="AE140" s="163"/>
      <c r="AF140" s="164"/>
      <c r="AG140" s="164"/>
      <c r="AH140" s="164"/>
      <c r="AP140" s="156"/>
      <c r="AQ140" s="156"/>
      <c r="AX140" s="243"/>
    </row>
    <row r="141" spans="7:81" s="46" customFormat="1">
      <c r="G141" s="157"/>
      <c r="H141" s="158"/>
      <c r="I141" s="158"/>
      <c r="J141" s="159"/>
      <c r="K141" s="159"/>
      <c r="M141" s="8"/>
      <c r="N141" s="160"/>
      <c r="O141" s="161"/>
      <c r="P141" s="8"/>
      <c r="Q141" s="160"/>
      <c r="R141" s="161"/>
      <c r="S141" s="8"/>
      <c r="T141" s="162"/>
      <c r="U141" s="161"/>
      <c r="V141" s="41"/>
      <c r="W141" s="162"/>
      <c r="X141" s="161"/>
      <c r="Y141" s="8"/>
      <c r="Z141" s="162"/>
      <c r="AA141" s="161"/>
      <c r="AB141" s="159"/>
      <c r="AC141" s="159"/>
      <c r="AE141" s="163"/>
      <c r="AF141" s="164"/>
      <c r="AG141" s="164"/>
      <c r="AH141" s="164"/>
      <c r="AP141" s="156"/>
      <c r="AQ141" s="156"/>
      <c r="AX141" s="243"/>
    </row>
    <row r="142" spans="7:81">
      <c r="AV142" s="46"/>
      <c r="AW142" s="46"/>
      <c r="AX142" s="243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</sheetData>
  <sheetProtection password="83D4" sheet="1" objects="1" scenarios="1"/>
  <mergeCells count="10">
    <mergeCell ref="I2:J2"/>
    <mergeCell ref="AJ2:AM2"/>
    <mergeCell ref="AV6:AW6"/>
    <mergeCell ref="I4:J4"/>
    <mergeCell ref="I3:J3"/>
    <mergeCell ref="I5:J5"/>
    <mergeCell ref="K6:L6"/>
    <mergeCell ref="Q2:W2"/>
    <mergeCell ref="Q3:W3"/>
    <mergeCell ref="Q4:V4"/>
  </mergeCells>
  <phoneticPr fontId="4"/>
  <conditionalFormatting sqref="AD7:AD116">
    <cfRule type="expression" dxfId="10" priority="348" stopIfTrue="1">
      <formula>ISNA(AE7)</formula>
    </cfRule>
  </conditionalFormatting>
  <conditionalFormatting sqref="M117:M118">
    <cfRule type="expression" dxfId="9" priority="350" stopIfTrue="1">
      <formula>ISNA(N117)</formula>
    </cfRule>
    <cfRule type="expression" dxfId="8" priority="351" stopIfTrue="1">
      <formula>H117=""</formula>
    </cfRule>
  </conditionalFormatting>
  <conditionalFormatting sqref="I7:I116 N7:N118">
    <cfRule type="cellIs" dxfId="7" priority="355" stopIfTrue="1" operator="equal">
      <formula>2</formula>
    </cfRule>
  </conditionalFormatting>
  <conditionalFormatting sqref="F7:F116">
    <cfRule type="expression" dxfId="6" priority="466" stopIfTrue="1">
      <formula>I7=2</formula>
    </cfRule>
  </conditionalFormatting>
  <conditionalFormatting sqref="G7:G116">
    <cfRule type="expression" dxfId="5" priority="467" stopIfTrue="1">
      <formula>I7=2</formula>
    </cfRule>
  </conditionalFormatting>
  <conditionalFormatting sqref="T117:T118">
    <cfRule type="expression" dxfId="4" priority="607" stopIfTrue="1">
      <formula>J117=""</formula>
    </cfRule>
  </conditionalFormatting>
  <conditionalFormatting sqref="O7:O116">
    <cfRule type="expression" dxfId="3" priority="614" stopIfTrue="1">
      <formula>ISNA(P7)</formula>
    </cfRule>
  </conditionalFormatting>
  <conditionalFormatting sqref="T7:T118">
    <cfRule type="expression" dxfId="2" priority="618" stopIfTrue="1">
      <formula>ISNA(U7)</formula>
    </cfRule>
  </conditionalFormatting>
  <conditionalFormatting sqref="T7:T116">
    <cfRule type="expression" dxfId="1" priority="2" stopIfTrue="1">
      <formula>ISNA(U7)</formula>
    </cfRule>
  </conditionalFormatting>
  <conditionalFormatting sqref="AX8:AX56">
    <cfRule type="duplicateValues" dxfId="0" priority="626"/>
  </conditionalFormatting>
  <dataValidations xWindow="368" yWindow="242" count="17">
    <dataValidation type="list" allowBlank="1" showErrorMessage="1" prompt="種目を選択して下さい_x000a_" sqref="M117:M118">
      <formula1>IF(H117=1,IF(I117=1,$BD$6:$BD$30,$BB$6:$BB$28),IF(I117=1,$BE$6:$BE$26,$BC$6:$BC$25))</formula1>
    </dataValidation>
    <dataValidation allowBlank="1" showInputMessage="1" showErrorMessage="1" prompt="記録は半角英数字で_x000a_例_x000a_11秒11→11.11_x000a_1分50秒00→1.50.00_x000a_15m50→15m50_x000a__x000a_" sqref="AA7:AA116 AK7:AK116 AF7:AF116"/>
    <dataValidation type="list" allowBlank="1" showInputMessage="1" showErrorMessage="1" prompt="リレー種目を選択して下さい_x000a_ここではABは必要ありません" sqref="AI7:AI116">
      <formula1>$AQ$11:$AQ$11</formula1>
    </dataValidation>
    <dataValidation imeMode="disabled" allowBlank="1" prompt="記録は半角英数字で_x000a_例_x000a_11秒11→11.11_x000a_1分50秒00→1.50.00_x000a_15m50→15m50_x000a__x000a_" sqref="V6 Q6 R1 O117:O65536 L3:L4 R117:R65536 O1:O5"/>
    <dataValidation type="list" allowBlank="1" showInputMessage="1" showErrorMessage="1" prompt="種目を選択して下さい" sqref="Y7:Y116">
      <formula1>$AQ$6:$AQ$23</formula1>
    </dataValidation>
    <dataValidation allowBlank="1" showInputMessage="1" showErrorMessage="1" prompt="#N/Aは種目選択ミスです" sqref="U7:U118"/>
    <dataValidation type="list" allowBlank="1" showInputMessage="1" showErrorMessage="1" prompt="リレー選択して下さい_x000a_" sqref="AD7:AD116">
      <formula1>$AQ$31:$AQ$36</formula1>
    </dataValidation>
    <dataValidation allowBlank="1" showInputMessage="1" showErrorMessage="1" prompt="コードが#N/Aと表示された時は種目選択ミスです" sqref="AE7:AE116"/>
    <dataValidation imeMode="disabled" allowBlank="1" showInputMessage="1" prompt="トラックはドットで区切り_x000a_フィールドはmで区切って下さい_x000a_11秒11→11.11_x000a_1分50秒00→1.50.00_x000a_15m50→15m50_x000a__x000a_" sqref="Q7:Q116 V7:V118"/>
    <dataValidation imeMode="hiragana" allowBlank="1" prompt="記録は半角英数字で_x000a_例_x000a_11秒11→11.11_x000a_1分50秒00→1.50.00_x000a_15m50→15m50_x000a__x000a_" sqref="P2:P5"/>
    <dataValidation type="list" allowBlank="1" showErrorMessage="1" prompt="種目を選択して下さい" sqref="T117:T118">
      <formula1>IF(I117=1,IF(J117=1,$AV$8:$AV$30,$AV$8:$AV$30),IF(J117=1,$AV$36:$AV$55,$AV$36:$AV$54))</formula1>
    </dataValidation>
    <dataValidation type="list" allowBlank="1" prompt="種目を選択して下さい_x000a_" sqref="O8:O116">
      <formula1>IF(I8=1,IF(J8=1,$AV$8:$AV$33,$AV$8:$AV$30),IF(J8=1,$AV$36:$AV$55,$AV$36:$AV$55))</formula1>
    </dataValidation>
    <dataValidation type="list" allowBlank="1" prompt="種目を選択して下さい_x000a_" sqref="T8:T116">
      <formula1>IF(I8=1,IF(J8=1,$AV$8:$AV$33,$AV$8:$AV$30),IF(J8=1,$AV$36:$AV$55,$AV$36:$AV$55))</formula1>
    </dataValidation>
    <dataValidation imeMode="disabled" allowBlank="1" showInputMessage="1" showErrorMessage="1" sqref="E7:E116 J7:J116 I7:I116"/>
    <dataValidation imeMode="halfKatakana" allowBlank="1" showInputMessage="1" showErrorMessage="1" sqref="G7:G116"/>
    <dataValidation type="list" allowBlank="1" prompt="種目を選択して下さい_x000a_" sqref="O7">
      <formula1>IF(I7=1,$AV$8:$AV$33,$AV$36:$AV$55)</formula1>
    </dataValidation>
    <dataValidation type="list" allowBlank="1" prompt="種目を選択して下さい_x000a_" sqref="T7">
      <formula1>IF(I7=1,$AV$8:$AV$33,$AV$36:$AV$55)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58" fitToHeight="2" orientation="portrait" verticalDpi="300" r:id="rId1"/>
  <headerFooter alignWithMargins="0">
    <oddHeader>&amp;R&amp;D　&amp;T</oddHeader>
    <oddFooter>&amp;C&amp;P/&amp;N&amp;R三重陸上競技協会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tabColor indexed="33"/>
    <pageSetUpPr fitToPage="1"/>
  </sheetPr>
  <dimension ref="A1:L56"/>
  <sheetViews>
    <sheetView showGridLines="0" showZeros="0" topLeftCell="A4" workbookViewId="0">
      <selection activeCell="N47" sqref="N47"/>
    </sheetView>
  </sheetViews>
  <sheetFormatPr defaultRowHeight="13.5"/>
  <cols>
    <col min="1" max="6" width="9" style="124"/>
    <col min="7" max="7" width="13.5" style="124" customWidth="1"/>
    <col min="8" max="8" width="7.625" style="124" customWidth="1"/>
    <col min="9" max="16384" width="9" style="124"/>
  </cols>
  <sheetData>
    <row r="1" spans="1:12" ht="18.75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2">
      <c r="A2" s="125"/>
      <c r="B2" s="125"/>
      <c r="C2" s="125"/>
      <c r="D2" s="125"/>
      <c r="E2" s="125"/>
      <c r="F2" s="126"/>
      <c r="G2" s="125"/>
      <c r="H2" s="126"/>
      <c r="I2" s="127"/>
      <c r="J2" s="127"/>
    </row>
    <row r="3" spans="1:12" s="129" customFormat="1" ht="30" customHeight="1">
      <c r="A3" s="100" t="s">
        <v>171</v>
      </c>
      <c r="B3" s="100"/>
      <c r="C3" s="214" t="s">
        <v>257</v>
      </c>
      <c r="D3" s="215"/>
      <c r="E3" s="215"/>
      <c r="F3" s="215"/>
      <c r="G3" s="215"/>
      <c r="H3" s="216"/>
      <c r="I3" s="128"/>
      <c r="J3" s="128"/>
    </row>
    <row r="4" spans="1:12" ht="11.25" customHeight="1">
      <c r="A4" s="100"/>
      <c r="B4" s="100"/>
      <c r="C4" s="101"/>
      <c r="D4" s="100"/>
      <c r="E4" s="100"/>
      <c r="F4" s="100"/>
      <c r="G4" s="100"/>
      <c r="H4" s="126"/>
      <c r="I4" s="127"/>
      <c r="J4" s="127"/>
    </row>
    <row r="5" spans="1:12" ht="30" customHeight="1">
      <c r="A5" s="102" t="s">
        <v>165</v>
      </c>
      <c r="B5" s="103"/>
      <c r="C5" s="110">
        <f>国体1次!F1</f>
        <v>0</v>
      </c>
      <c r="D5" s="111"/>
      <c r="E5" s="111"/>
      <c r="F5" s="104"/>
      <c r="G5" s="104"/>
      <c r="H5" s="285"/>
      <c r="I5" s="286"/>
      <c r="J5" s="287"/>
    </row>
    <row r="6" spans="1:12" ht="10.5" customHeight="1">
      <c r="A6" s="102"/>
      <c r="B6" s="103"/>
      <c r="C6" s="103"/>
      <c r="D6" s="103"/>
      <c r="E6" s="103"/>
      <c r="F6" s="103"/>
      <c r="G6" s="103"/>
      <c r="H6" s="130"/>
      <c r="I6" s="127"/>
      <c r="J6" s="127"/>
      <c r="K6" s="131"/>
      <c r="L6" s="43"/>
    </row>
    <row r="7" spans="1:12" ht="30" customHeight="1">
      <c r="A7" s="102" t="s">
        <v>196</v>
      </c>
      <c r="B7" s="103"/>
      <c r="C7" s="110">
        <f>国体1次!F3</f>
        <v>0</v>
      </c>
      <c r="D7" s="111"/>
      <c r="E7" s="111"/>
      <c r="F7" s="105" t="s">
        <v>197</v>
      </c>
      <c r="G7" s="110">
        <f>国体1次!F4</f>
        <v>0</v>
      </c>
      <c r="H7" s="111"/>
      <c r="I7" s="111"/>
      <c r="J7" s="127"/>
      <c r="K7" s="43"/>
      <c r="L7" s="43"/>
    </row>
    <row r="8" spans="1:12">
      <c r="A8" s="127"/>
      <c r="B8" s="127"/>
      <c r="C8" s="127"/>
      <c r="D8" s="127"/>
      <c r="E8" s="127"/>
      <c r="F8" s="130"/>
      <c r="G8" s="127"/>
      <c r="H8" s="130"/>
      <c r="I8" s="127"/>
      <c r="J8" s="127"/>
      <c r="K8" s="262"/>
      <c r="L8" s="43"/>
    </row>
    <row r="9" spans="1:12">
      <c r="A9" s="127"/>
      <c r="B9" s="127"/>
      <c r="C9" s="127"/>
      <c r="D9" s="127"/>
      <c r="E9" s="127"/>
      <c r="F9" s="130"/>
      <c r="G9" s="127"/>
      <c r="H9" s="130"/>
      <c r="I9" s="127"/>
      <c r="J9" s="127"/>
      <c r="K9" s="262"/>
      <c r="L9" s="43"/>
    </row>
    <row r="10" spans="1:12">
      <c r="A10" s="127"/>
      <c r="B10" s="127"/>
      <c r="C10" s="127"/>
      <c r="D10" s="127"/>
      <c r="E10" s="127"/>
      <c r="F10" s="130"/>
      <c r="G10" s="127"/>
      <c r="H10" s="130"/>
      <c r="I10" s="127"/>
      <c r="J10" s="127"/>
      <c r="K10" s="262"/>
      <c r="L10" s="43"/>
    </row>
    <row r="11" spans="1:12">
      <c r="A11" s="127"/>
      <c r="B11" s="132"/>
      <c r="C11" s="133"/>
      <c r="D11" s="133"/>
      <c r="E11" s="133"/>
      <c r="F11" s="133"/>
      <c r="G11" s="133"/>
      <c r="H11" s="133"/>
      <c r="I11" s="134"/>
      <c r="J11" s="127"/>
      <c r="K11" s="262"/>
      <c r="L11" s="43"/>
    </row>
    <row r="12" spans="1:12">
      <c r="A12" s="127"/>
      <c r="B12" s="135"/>
      <c r="C12" s="130"/>
      <c r="D12" s="130"/>
      <c r="E12" s="130"/>
      <c r="F12" s="130"/>
      <c r="G12" s="130"/>
      <c r="H12" s="130"/>
      <c r="I12" s="136"/>
      <c r="J12" s="127"/>
      <c r="K12" s="262"/>
      <c r="L12" s="43"/>
    </row>
    <row r="13" spans="1:12">
      <c r="A13" s="127"/>
      <c r="B13" s="135"/>
      <c r="C13" s="130"/>
      <c r="D13" s="130"/>
      <c r="E13" s="130"/>
      <c r="F13" s="130"/>
      <c r="G13" s="130"/>
      <c r="H13" s="130"/>
      <c r="I13" s="136"/>
      <c r="J13" s="127"/>
      <c r="K13" s="262"/>
      <c r="L13" s="43"/>
    </row>
    <row r="14" spans="1:12">
      <c r="A14" s="127"/>
      <c r="B14" s="135"/>
      <c r="C14" s="130"/>
      <c r="D14" s="130"/>
      <c r="E14" s="130"/>
      <c r="F14" s="130"/>
      <c r="G14" s="130"/>
      <c r="H14" s="130"/>
      <c r="I14" s="136"/>
      <c r="J14" s="127"/>
      <c r="K14" s="262"/>
      <c r="L14" s="43"/>
    </row>
    <row r="15" spans="1:12">
      <c r="A15" s="127"/>
      <c r="B15" s="135"/>
      <c r="C15" s="130"/>
      <c r="D15" s="130"/>
      <c r="E15" s="130"/>
      <c r="F15" s="130"/>
      <c r="G15" s="130"/>
      <c r="H15" s="130"/>
      <c r="I15" s="136"/>
      <c r="J15" s="127"/>
      <c r="K15" s="262"/>
    </row>
    <row r="16" spans="1:12">
      <c r="A16" s="127"/>
      <c r="B16" s="135"/>
      <c r="C16" s="130"/>
      <c r="D16" s="130"/>
      <c r="E16" s="130"/>
      <c r="F16" s="130"/>
      <c r="G16" s="130"/>
      <c r="H16" s="130"/>
      <c r="I16" s="136"/>
      <c r="J16" s="127"/>
      <c r="K16" s="262"/>
    </row>
    <row r="17" spans="1:11">
      <c r="A17" s="127"/>
      <c r="B17" s="135"/>
      <c r="C17" s="130"/>
      <c r="D17" s="130"/>
      <c r="E17" s="130"/>
      <c r="F17" s="130"/>
      <c r="G17" s="130"/>
      <c r="H17" s="130"/>
      <c r="I17" s="136"/>
      <c r="J17" s="127"/>
      <c r="K17" s="262"/>
    </row>
    <row r="18" spans="1:11">
      <c r="A18" s="127"/>
      <c r="B18" s="135"/>
      <c r="C18" s="130"/>
      <c r="D18" s="130"/>
      <c r="E18" s="130"/>
      <c r="F18" s="130"/>
      <c r="G18" s="130"/>
      <c r="H18" s="130"/>
      <c r="I18" s="136"/>
      <c r="J18" s="127"/>
      <c r="K18" s="262"/>
    </row>
    <row r="19" spans="1:11">
      <c r="A19" s="127"/>
      <c r="B19" s="135"/>
      <c r="C19" s="130"/>
      <c r="D19" s="130"/>
      <c r="E19" s="130"/>
      <c r="F19" s="130"/>
      <c r="G19" s="130"/>
      <c r="H19" s="130"/>
      <c r="I19" s="136"/>
      <c r="J19" s="127"/>
      <c r="K19" s="262"/>
    </row>
    <row r="20" spans="1:11">
      <c r="A20" s="127"/>
      <c r="B20" s="135"/>
      <c r="C20" s="130"/>
      <c r="D20" s="130"/>
      <c r="E20" s="130"/>
      <c r="F20" s="130"/>
      <c r="G20" s="130"/>
      <c r="H20" s="130"/>
      <c r="I20" s="136"/>
      <c r="J20" s="127"/>
      <c r="K20" s="262"/>
    </row>
    <row r="21" spans="1:11">
      <c r="A21" s="127"/>
      <c r="B21" s="135"/>
      <c r="C21" s="130"/>
      <c r="D21" s="130"/>
      <c r="E21" s="130"/>
      <c r="F21" s="130"/>
      <c r="G21" s="130"/>
      <c r="H21" s="130"/>
      <c r="I21" s="136"/>
      <c r="J21" s="130"/>
      <c r="K21" s="262"/>
    </row>
    <row r="22" spans="1:11">
      <c r="A22" s="127"/>
      <c r="B22" s="135"/>
      <c r="C22" s="130"/>
      <c r="D22" s="130"/>
      <c r="E22" s="130"/>
      <c r="F22" s="130"/>
      <c r="G22" s="130"/>
      <c r="H22" s="130"/>
      <c r="I22" s="136"/>
      <c r="J22" s="130"/>
      <c r="K22" s="262"/>
    </row>
    <row r="23" spans="1:11">
      <c r="A23" s="127"/>
      <c r="B23" s="135"/>
      <c r="C23" s="130"/>
      <c r="D23" s="130"/>
      <c r="E23" s="130"/>
      <c r="F23" s="130"/>
      <c r="G23" s="130"/>
      <c r="H23" s="130"/>
      <c r="I23" s="136"/>
      <c r="J23" s="130"/>
      <c r="K23" s="262"/>
    </row>
    <row r="24" spans="1:11">
      <c r="A24" s="127"/>
      <c r="B24" s="135"/>
      <c r="C24" s="130"/>
      <c r="D24" s="130"/>
      <c r="E24" s="130"/>
      <c r="F24" s="130"/>
      <c r="G24" s="130"/>
      <c r="H24" s="130"/>
      <c r="I24" s="136"/>
      <c r="J24" s="130"/>
      <c r="K24" s="262"/>
    </row>
    <row r="25" spans="1:11">
      <c r="A25" s="127"/>
      <c r="B25" s="135"/>
      <c r="C25" s="130"/>
      <c r="D25" s="130"/>
      <c r="E25" s="130"/>
      <c r="F25" s="130"/>
      <c r="G25" s="130"/>
      <c r="H25" s="130"/>
      <c r="I25" s="136"/>
      <c r="J25" s="130"/>
      <c r="K25" s="262"/>
    </row>
    <row r="26" spans="1:11">
      <c r="A26" s="127"/>
      <c r="B26" s="135"/>
      <c r="C26" s="130"/>
      <c r="D26" s="130"/>
      <c r="E26" s="130"/>
      <c r="F26" s="130"/>
      <c r="G26" s="130"/>
      <c r="H26" s="130"/>
      <c r="I26" s="136"/>
      <c r="J26" s="130"/>
      <c r="K26" s="262"/>
    </row>
    <row r="27" spans="1:11">
      <c r="A27" s="127"/>
      <c r="B27" s="135"/>
      <c r="C27" s="130"/>
      <c r="D27" s="130"/>
      <c r="E27" s="130"/>
      <c r="F27" s="130"/>
      <c r="G27" s="130"/>
      <c r="H27" s="130"/>
      <c r="I27" s="136"/>
      <c r="J27" s="130"/>
      <c r="K27" s="262"/>
    </row>
    <row r="28" spans="1:11">
      <c r="A28" s="127"/>
      <c r="B28" s="135"/>
      <c r="C28" s="130"/>
      <c r="D28" s="130"/>
      <c r="E28" s="130"/>
      <c r="F28" s="130"/>
      <c r="G28" s="130"/>
      <c r="H28" s="130"/>
      <c r="I28" s="136"/>
      <c r="J28" s="130"/>
      <c r="K28" s="262"/>
    </row>
    <row r="29" spans="1:11">
      <c r="A29" s="127"/>
      <c r="B29" s="135"/>
      <c r="C29" s="130"/>
      <c r="D29" s="130"/>
      <c r="E29" s="130"/>
      <c r="F29" s="130"/>
      <c r="G29" s="130"/>
      <c r="H29" s="130"/>
      <c r="I29" s="136"/>
      <c r="J29" s="130"/>
      <c r="K29" s="137"/>
    </row>
    <row r="30" spans="1:11">
      <c r="A30" s="127"/>
      <c r="B30" s="135"/>
      <c r="C30" s="130"/>
      <c r="D30" s="130"/>
      <c r="E30" s="130"/>
      <c r="F30" s="130"/>
      <c r="G30" s="130"/>
      <c r="H30" s="130"/>
      <c r="I30" s="136"/>
      <c r="J30" s="130"/>
      <c r="K30" s="137"/>
    </row>
    <row r="31" spans="1:11">
      <c r="A31" s="127"/>
      <c r="B31" s="135"/>
      <c r="C31" s="130"/>
      <c r="D31" s="130"/>
      <c r="E31" s="130"/>
      <c r="F31" s="130"/>
      <c r="G31" s="130"/>
      <c r="H31" s="130"/>
      <c r="I31" s="136"/>
      <c r="J31" s="130"/>
      <c r="K31" s="137"/>
    </row>
    <row r="32" spans="1:11" ht="13.5" customHeight="1">
      <c r="A32" s="127"/>
      <c r="B32" s="135"/>
      <c r="C32" s="130"/>
      <c r="D32" s="130"/>
      <c r="E32" s="130"/>
      <c r="F32" s="130"/>
      <c r="G32" s="130"/>
      <c r="H32" s="130"/>
      <c r="I32" s="136"/>
      <c r="J32" s="130"/>
      <c r="K32" s="137"/>
    </row>
    <row r="33" spans="1:11">
      <c r="A33" s="127"/>
      <c r="B33" s="135"/>
      <c r="C33" s="130"/>
      <c r="D33" s="130"/>
      <c r="E33" s="130"/>
      <c r="F33" s="130"/>
      <c r="G33" s="130"/>
      <c r="H33" s="130"/>
      <c r="I33" s="136"/>
      <c r="J33" s="130"/>
      <c r="K33" s="137"/>
    </row>
    <row r="34" spans="1:11">
      <c r="A34" s="127"/>
      <c r="B34" s="135"/>
      <c r="C34" s="130"/>
      <c r="D34" s="130"/>
      <c r="E34" s="130"/>
      <c r="F34" s="130"/>
      <c r="G34" s="130"/>
      <c r="H34" s="130"/>
      <c r="I34" s="136"/>
      <c r="J34" s="130"/>
      <c r="K34" s="137"/>
    </row>
    <row r="35" spans="1:11">
      <c r="A35" s="127"/>
      <c r="B35" s="135"/>
      <c r="C35" s="130"/>
      <c r="D35" s="130"/>
      <c r="E35" s="130"/>
      <c r="F35" s="130"/>
      <c r="G35" s="130"/>
      <c r="H35" s="130"/>
      <c r="I35" s="136"/>
      <c r="J35" s="130"/>
      <c r="K35" s="137"/>
    </row>
    <row r="36" spans="1:11">
      <c r="A36" s="127"/>
      <c r="B36" s="135"/>
      <c r="C36" s="130"/>
      <c r="D36" s="130"/>
      <c r="E36" s="130"/>
      <c r="F36" s="130"/>
      <c r="G36" s="130"/>
      <c r="H36" s="130"/>
      <c r="I36" s="136"/>
      <c r="J36" s="130"/>
      <c r="K36" s="137"/>
    </row>
    <row r="37" spans="1:11">
      <c r="A37" s="127"/>
      <c r="B37" s="135"/>
      <c r="C37" s="130"/>
      <c r="D37" s="130"/>
      <c r="E37" s="130"/>
      <c r="F37" s="130"/>
      <c r="G37" s="130"/>
      <c r="H37" s="130"/>
      <c r="I37" s="136"/>
      <c r="J37" s="130"/>
      <c r="K37" s="137"/>
    </row>
    <row r="38" spans="1:11">
      <c r="A38" s="127"/>
      <c r="B38" s="138"/>
      <c r="C38" s="139"/>
      <c r="D38" s="139"/>
      <c r="E38" s="139"/>
      <c r="F38" s="139"/>
      <c r="G38" s="139"/>
      <c r="H38" s="139"/>
      <c r="I38" s="140"/>
      <c r="J38" s="130"/>
      <c r="K38" s="137"/>
    </row>
    <row r="39" spans="1:11">
      <c r="A39" s="127"/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11" ht="21">
      <c r="A40" s="127"/>
      <c r="B40" s="127"/>
      <c r="C40" s="127"/>
      <c r="D40" s="127"/>
      <c r="E40" s="127"/>
      <c r="F40" s="248" t="s">
        <v>291</v>
      </c>
      <c r="G40" s="248"/>
      <c r="H40" s="250"/>
      <c r="I40" s="248" t="s">
        <v>292</v>
      </c>
      <c r="J40" s="127"/>
    </row>
    <row r="41" spans="1:11">
      <c r="A41" s="127"/>
      <c r="B41" s="127"/>
      <c r="C41" s="127"/>
      <c r="D41" s="127"/>
      <c r="E41" s="127"/>
      <c r="F41" s="127"/>
      <c r="G41" s="127"/>
      <c r="H41" s="127"/>
      <c r="I41" s="127"/>
      <c r="J41" s="127"/>
    </row>
    <row r="42" spans="1:11">
      <c r="A42" s="127"/>
      <c r="B42" s="127"/>
      <c r="C42" s="127"/>
      <c r="D42" s="127"/>
      <c r="E42" s="127"/>
      <c r="F42" s="127"/>
      <c r="G42" s="127"/>
      <c r="H42" s="127"/>
      <c r="I42" s="127"/>
      <c r="J42" s="127"/>
    </row>
    <row r="43" spans="1:11" s="107" customFormat="1" ht="21">
      <c r="A43" s="106"/>
      <c r="B43" s="106" t="s">
        <v>200</v>
      </c>
      <c r="C43" s="106"/>
      <c r="D43" s="114">
        <v>0</v>
      </c>
      <c r="E43" s="113"/>
      <c r="F43" s="106" t="s">
        <v>199</v>
      </c>
      <c r="G43" s="248"/>
      <c r="H43" s="112">
        <v>0</v>
      </c>
      <c r="I43" s="248"/>
      <c r="J43" s="106"/>
    </row>
    <row r="44" spans="1:11" s="107" customFormat="1" ht="21">
      <c r="A44" s="106"/>
      <c r="B44" s="106"/>
      <c r="C44" s="106"/>
      <c r="D44" s="106"/>
      <c r="E44" s="106"/>
      <c r="F44" s="249"/>
      <c r="G44" s="249"/>
      <c r="H44" s="249"/>
      <c r="I44" s="249"/>
      <c r="J44" s="106"/>
    </row>
    <row r="45" spans="1:11" s="107" customFormat="1" ht="21">
      <c r="A45" s="106"/>
      <c r="B45" s="249"/>
      <c r="C45" s="249"/>
      <c r="D45" s="288"/>
      <c r="E45" s="247"/>
      <c r="F45" s="247"/>
      <c r="G45" s="248"/>
      <c r="H45" s="248"/>
      <c r="I45" s="108"/>
      <c r="J45" s="106"/>
    </row>
    <row r="46" spans="1:11" ht="21.75" thickBot="1">
      <c r="A46" s="127"/>
      <c r="B46" s="127"/>
      <c r="C46" s="127"/>
      <c r="D46" s="127"/>
      <c r="E46" s="260" t="s">
        <v>198</v>
      </c>
      <c r="F46" s="260"/>
      <c r="G46" s="251"/>
      <c r="H46" s="251"/>
      <c r="I46" s="108" t="s">
        <v>293</v>
      </c>
      <c r="J46" s="127"/>
    </row>
    <row r="47" spans="1:11" ht="21.75" thickTop="1">
      <c r="A47" s="127"/>
      <c r="B47" s="127"/>
      <c r="C47" s="127"/>
      <c r="D47" s="127"/>
      <c r="E47" s="260"/>
      <c r="F47" s="260"/>
      <c r="G47" s="127"/>
      <c r="H47" s="127"/>
      <c r="I47" s="127"/>
      <c r="J47" s="127"/>
    </row>
    <row r="48" spans="1:11">
      <c r="A48" s="127"/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>
      <c r="A49" s="127"/>
      <c r="B49" s="127"/>
      <c r="C49" s="127"/>
      <c r="D49" s="127"/>
      <c r="E49" s="127"/>
      <c r="F49" s="127"/>
      <c r="G49" s="127"/>
      <c r="H49" s="127"/>
      <c r="I49" s="127"/>
      <c r="J49" s="127"/>
    </row>
    <row r="50" spans="1:10" s="141" customFormat="1"/>
    <row r="51" spans="1:10" s="141" customFormat="1"/>
    <row r="52" spans="1:10" s="141" customFormat="1"/>
    <row r="53" spans="1:10" s="141" customFormat="1"/>
    <row r="54" spans="1:10" s="141" customFormat="1"/>
    <row r="55" spans="1:10" s="141" customFormat="1"/>
    <row r="56" spans="1:10" s="141" customFormat="1"/>
  </sheetData>
  <mergeCells count="4">
    <mergeCell ref="E47:F47"/>
    <mergeCell ref="A1:J1"/>
    <mergeCell ref="K8:K28"/>
    <mergeCell ref="E46:F46"/>
  </mergeCells>
  <phoneticPr fontId="4"/>
  <dataValidations count="1">
    <dataValidation imeMode="disabled" allowBlank="1" showInputMessage="1" showErrorMessage="1" sqref="G7:I7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71"/>
  <sheetViews>
    <sheetView topLeftCell="A48" workbookViewId="0">
      <selection activeCell="A2" sqref="A2:A70"/>
    </sheetView>
  </sheetViews>
  <sheetFormatPr defaultColWidth="5.625" defaultRowHeight="15" customHeight="1"/>
  <cols>
    <col min="1" max="1" width="11.125" customWidth="1"/>
    <col min="2" max="2" width="9.5" customWidth="1"/>
    <col min="3" max="3" width="12.25" customWidth="1"/>
    <col min="4" max="4" width="13" bestFit="1" customWidth="1"/>
    <col min="5" max="5" width="7.5" customWidth="1"/>
    <col min="6" max="6" width="7" style="2" customWidth="1"/>
    <col min="7" max="7" width="8.625" style="2" customWidth="1"/>
    <col min="8" max="8" width="5.625" style="2" customWidth="1"/>
    <col min="9" max="9" width="7.5" style="2" bestFit="1" customWidth="1"/>
    <col min="10" max="10" width="20.5" style="2" bestFit="1" customWidth="1"/>
    <col min="11" max="16384" width="5.625" style="2"/>
  </cols>
  <sheetData>
    <row r="1" spans="1:7" s="1" customFormat="1" ht="15" customHeight="1">
      <c r="A1" t="s">
        <v>167</v>
      </c>
      <c r="B1" t="s">
        <v>166</v>
      </c>
      <c r="C1" t="s">
        <v>168</v>
      </c>
      <c r="D1" t="s">
        <v>169</v>
      </c>
      <c r="E1" t="s">
        <v>170</v>
      </c>
    </row>
    <row r="2" spans="1:7" ht="15" customHeight="1">
      <c r="A2" t="s">
        <v>249</v>
      </c>
      <c r="B2">
        <v>233901</v>
      </c>
      <c r="C2" s="37"/>
      <c r="D2" t="s">
        <v>249</v>
      </c>
      <c r="E2">
        <v>23</v>
      </c>
      <c r="G2" s="2" t="s">
        <v>180</v>
      </c>
    </row>
    <row r="3" spans="1:7" ht="15" customHeight="1">
      <c r="A3" t="s">
        <v>143</v>
      </c>
      <c r="B3">
        <v>233137</v>
      </c>
      <c r="C3" s="37"/>
      <c r="D3" t="s">
        <v>143</v>
      </c>
      <c r="E3">
        <v>23</v>
      </c>
      <c r="G3" s="2" t="s">
        <v>180</v>
      </c>
    </row>
    <row r="4" spans="1:7" ht="15" customHeight="1">
      <c r="A4" t="s">
        <v>272</v>
      </c>
      <c r="B4">
        <v>233156</v>
      </c>
      <c r="C4" s="37"/>
      <c r="D4" t="s">
        <v>272</v>
      </c>
      <c r="E4">
        <v>23</v>
      </c>
      <c r="G4" s="2" t="s">
        <v>180</v>
      </c>
    </row>
    <row r="5" spans="1:7" ht="15" customHeight="1">
      <c r="A5" t="s">
        <v>142</v>
      </c>
      <c r="B5">
        <v>233129</v>
      </c>
      <c r="C5" s="37"/>
      <c r="D5" t="s">
        <v>142</v>
      </c>
      <c r="E5">
        <v>23</v>
      </c>
      <c r="G5" s="2" t="s">
        <v>180</v>
      </c>
    </row>
    <row r="6" spans="1:7" ht="15" customHeight="1">
      <c r="A6" t="s">
        <v>251</v>
      </c>
      <c r="B6">
        <v>233954</v>
      </c>
      <c r="C6" s="37"/>
      <c r="D6" t="s">
        <v>251</v>
      </c>
      <c r="E6">
        <v>23</v>
      </c>
      <c r="G6" s="2" t="s">
        <v>180</v>
      </c>
    </row>
    <row r="7" spans="1:7" ht="15" customHeight="1">
      <c r="A7" t="s">
        <v>241</v>
      </c>
      <c r="B7">
        <v>233157</v>
      </c>
      <c r="C7" s="37"/>
      <c r="D7" t="s">
        <v>241</v>
      </c>
      <c r="E7">
        <v>23</v>
      </c>
      <c r="G7" s="2" t="s">
        <v>180</v>
      </c>
    </row>
    <row r="8" spans="1:7" ht="15" customHeight="1">
      <c r="A8" t="s">
        <v>128</v>
      </c>
      <c r="B8">
        <v>233133</v>
      </c>
      <c r="C8" s="37"/>
      <c r="D8" t="s">
        <v>128</v>
      </c>
      <c r="E8">
        <v>23</v>
      </c>
      <c r="G8" s="2" t="s">
        <v>180</v>
      </c>
    </row>
    <row r="9" spans="1:7" ht="15" customHeight="1">
      <c r="A9" t="s">
        <v>246</v>
      </c>
      <c r="B9">
        <v>233509</v>
      </c>
      <c r="C9" s="37"/>
      <c r="D9" t="s">
        <v>246</v>
      </c>
      <c r="E9">
        <v>23</v>
      </c>
      <c r="G9" s="2" t="s">
        <v>180</v>
      </c>
    </row>
    <row r="10" spans="1:7" ht="15" customHeight="1">
      <c r="A10" t="s">
        <v>237</v>
      </c>
      <c r="B10">
        <v>233134</v>
      </c>
      <c r="C10" s="37"/>
      <c r="D10" t="s">
        <v>237</v>
      </c>
      <c r="E10">
        <v>23</v>
      </c>
      <c r="G10" s="2" t="s">
        <v>180</v>
      </c>
    </row>
    <row r="11" spans="1:7" ht="15" customHeight="1">
      <c r="A11" t="s">
        <v>222</v>
      </c>
      <c r="B11">
        <v>233104</v>
      </c>
      <c r="C11" s="37"/>
      <c r="D11" t="s">
        <v>222</v>
      </c>
      <c r="E11">
        <v>23</v>
      </c>
      <c r="G11" s="2" t="s">
        <v>180</v>
      </c>
    </row>
    <row r="12" spans="1:7" ht="15" customHeight="1">
      <c r="A12" t="s">
        <v>244</v>
      </c>
      <c r="B12">
        <v>233160</v>
      </c>
      <c r="C12" s="37"/>
      <c r="D12" t="s">
        <v>244</v>
      </c>
      <c r="E12">
        <v>23</v>
      </c>
      <c r="G12" s="2" t="s">
        <v>180</v>
      </c>
    </row>
    <row r="13" spans="1:7" ht="15" customHeight="1">
      <c r="A13" t="s">
        <v>127</v>
      </c>
      <c r="B13">
        <v>233144</v>
      </c>
      <c r="C13" s="37"/>
      <c r="D13" t="s">
        <v>127</v>
      </c>
      <c r="E13">
        <v>23</v>
      </c>
      <c r="G13" s="2" t="s">
        <v>180</v>
      </c>
    </row>
    <row r="14" spans="1:7" ht="15" customHeight="1">
      <c r="A14" t="s">
        <v>236</v>
      </c>
      <c r="B14">
        <v>233132</v>
      </c>
      <c r="C14" s="37"/>
      <c r="D14" t="s">
        <v>236</v>
      </c>
      <c r="E14">
        <v>23</v>
      </c>
      <c r="G14" s="2" t="s">
        <v>180</v>
      </c>
    </row>
    <row r="15" spans="1:7" ht="15" customHeight="1">
      <c r="A15" t="s">
        <v>238</v>
      </c>
      <c r="B15">
        <v>233135</v>
      </c>
      <c r="C15" s="37"/>
      <c r="D15" t="s">
        <v>238</v>
      </c>
      <c r="E15">
        <v>23</v>
      </c>
      <c r="G15" s="2" t="s">
        <v>180</v>
      </c>
    </row>
    <row r="16" spans="1:7" ht="15" customHeight="1">
      <c r="A16" t="s">
        <v>140</v>
      </c>
      <c r="B16">
        <v>233130</v>
      </c>
      <c r="C16" s="37"/>
      <c r="D16" t="s">
        <v>140</v>
      </c>
      <c r="E16">
        <v>23</v>
      </c>
      <c r="G16" s="2" t="s">
        <v>180</v>
      </c>
    </row>
    <row r="17" spans="1:7" ht="15" customHeight="1">
      <c r="A17" t="s">
        <v>144</v>
      </c>
      <c r="B17">
        <v>233151</v>
      </c>
      <c r="C17" s="37"/>
      <c r="D17" t="s">
        <v>144</v>
      </c>
      <c r="E17">
        <v>23</v>
      </c>
      <c r="G17" s="2" t="s">
        <v>180</v>
      </c>
    </row>
    <row r="18" spans="1:7" ht="15" customHeight="1">
      <c r="A18" t="s">
        <v>133</v>
      </c>
      <c r="B18">
        <v>233502</v>
      </c>
      <c r="C18" s="37"/>
      <c r="D18" t="s">
        <v>133</v>
      </c>
      <c r="E18">
        <v>23</v>
      </c>
      <c r="G18" s="2" t="s">
        <v>180</v>
      </c>
    </row>
    <row r="19" spans="1:7" ht="15" customHeight="1">
      <c r="A19" t="s">
        <v>145</v>
      </c>
      <c r="B19">
        <v>233117</v>
      </c>
      <c r="C19" s="37"/>
      <c r="D19" t="s">
        <v>145</v>
      </c>
      <c r="E19">
        <v>23</v>
      </c>
      <c r="G19" s="2" t="s">
        <v>180</v>
      </c>
    </row>
    <row r="20" spans="1:7" ht="15" customHeight="1">
      <c r="A20" t="s">
        <v>126</v>
      </c>
      <c r="B20">
        <v>233162</v>
      </c>
      <c r="C20" s="37"/>
      <c r="D20" t="s">
        <v>126</v>
      </c>
      <c r="E20">
        <v>23</v>
      </c>
      <c r="G20" s="2" t="s">
        <v>180</v>
      </c>
    </row>
    <row r="21" spans="1:7" ht="15" customHeight="1">
      <c r="A21" t="s">
        <v>134</v>
      </c>
      <c r="B21">
        <v>233114</v>
      </c>
      <c r="C21" s="37"/>
      <c r="D21" t="s">
        <v>134</v>
      </c>
      <c r="E21">
        <v>23</v>
      </c>
      <c r="G21" s="2" t="s">
        <v>180</v>
      </c>
    </row>
    <row r="22" spans="1:7" ht="15" customHeight="1">
      <c r="A22" t="s">
        <v>240</v>
      </c>
      <c r="B22">
        <v>233155</v>
      </c>
      <c r="C22" s="37"/>
      <c r="D22" t="s">
        <v>240</v>
      </c>
      <c r="E22">
        <v>23</v>
      </c>
      <c r="G22" s="2" t="s">
        <v>180</v>
      </c>
    </row>
    <row r="23" spans="1:7" ht="15" customHeight="1">
      <c r="A23" t="s">
        <v>273</v>
      </c>
      <c r="B23">
        <v>233154</v>
      </c>
      <c r="C23" s="37"/>
      <c r="D23" t="s">
        <v>273</v>
      </c>
      <c r="E23">
        <v>23</v>
      </c>
      <c r="G23" s="2" t="s">
        <v>180</v>
      </c>
    </row>
    <row r="24" spans="1:7" ht="15" customHeight="1">
      <c r="A24" t="s">
        <v>252</v>
      </c>
      <c r="B24">
        <v>233991</v>
      </c>
      <c r="C24" s="37"/>
      <c r="D24" t="s">
        <v>252</v>
      </c>
      <c r="E24">
        <v>23</v>
      </c>
      <c r="G24" s="2" t="s">
        <v>180</v>
      </c>
    </row>
    <row r="25" spans="1:7" ht="15" customHeight="1">
      <c r="A25" t="s">
        <v>130</v>
      </c>
      <c r="B25">
        <v>233101</v>
      </c>
      <c r="C25" s="37"/>
      <c r="D25" t="s">
        <v>130</v>
      </c>
      <c r="E25">
        <v>23</v>
      </c>
      <c r="G25" s="2" t="s">
        <v>180</v>
      </c>
    </row>
    <row r="26" spans="1:7" ht="15" customHeight="1">
      <c r="A26" t="s">
        <v>242</v>
      </c>
      <c r="B26">
        <v>233158</v>
      </c>
      <c r="C26" s="37"/>
      <c r="D26" t="s">
        <v>242</v>
      </c>
      <c r="E26">
        <v>23</v>
      </c>
      <c r="G26" s="2" t="s">
        <v>180</v>
      </c>
    </row>
    <row r="27" spans="1:7" ht="15" customHeight="1">
      <c r="A27" t="s">
        <v>221</v>
      </c>
      <c r="B27">
        <v>233103</v>
      </c>
      <c r="C27" s="37"/>
      <c r="D27" t="s">
        <v>221</v>
      </c>
      <c r="E27">
        <v>23</v>
      </c>
      <c r="G27" s="2" t="s">
        <v>180</v>
      </c>
    </row>
    <row r="28" spans="1:7" ht="15" customHeight="1">
      <c r="A28" t="s">
        <v>220</v>
      </c>
      <c r="B28">
        <v>233102</v>
      </c>
      <c r="C28" s="37"/>
      <c r="D28" t="s">
        <v>220</v>
      </c>
      <c r="E28">
        <v>23</v>
      </c>
      <c r="G28" s="2" t="s">
        <v>180</v>
      </c>
    </row>
    <row r="29" spans="1:7" ht="15" customHeight="1">
      <c r="A29" t="s">
        <v>247</v>
      </c>
      <c r="B29">
        <v>233510</v>
      </c>
      <c r="C29" s="37"/>
      <c r="D29" t="s">
        <v>247</v>
      </c>
      <c r="E29">
        <v>23</v>
      </c>
      <c r="G29" s="2" t="s">
        <v>180</v>
      </c>
    </row>
    <row r="30" spans="1:7" ht="15" customHeight="1">
      <c r="A30" t="s">
        <v>138</v>
      </c>
      <c r="B30">
        <v>233113</v>
      </c>
      <c r="C30" s="37"/>
      <c r="D30" t="s">
        <v>138</v>
      </c>
      <c r="E30">
        <v>23</v>
      </c>
      <c r="G30" s="2" t="s">
        <v>180</v>
      </c>
    </row>
    <row r="31" spans="1:7" ht="15" customHeight="1">
      <c r="A31" t="s">
        <v>274</v>
      </c>
      <c r="B31">
        <v>233513</v>
      </c>
      <c r="C31" s="37"/>
      <c r="D31" t="s">
        <v>274</v>
      </c>
      <c r="E31">
        <v>23</v>
      </c>
      <c r="G31" s="2" t="s">
        <v>180</v>
      </c>
    </row>
    <row r="32" spans="1:7" ht="15" customHeight="1">
      <c r="A32" t="s">
        <v>141</v>
      </c>
      <c r="B32">
        <v>233142</v>
      </c>
      <c r="C32" s="37"/>
      <c r="D32" t="s">
        <v>141</v>
      </c>
      <c r="E32">
        <v>23</v>
      </c>
      <c r="G32" s="2" t="s">
        <v>180</v>
      </c>
    </row>
    <row r="33" spans="1:7" ht="15" customHeight="1">
      <c r="A33" t="s">
        <v>146</v>
      </c>
      <c r="B33">
        <v>233116</v>
      </c>
      <c r="C33" s="37"/>
      <c r="D33" t="s">
        <v>146</v>
      </c>
      <c r="E33">
        <v>23</v>
      </c>
      <c r="G33" s="2" t="s">
        <v>180</v>
      </c>
    </row>
    <row r="34" spans="1:7" ht="15" customHeight="1">
      <c r="A34" t="s">
        <v>139</v>
      </c>
      <c r="B34">
        <v>233902</v>
      </c>
      <c r="C34" s="37"/>
      <c r="D34" t="s">
        <v>139</v>
      </c>
      <c r="E34">
        <v>23</v>
      </c>
      <c r="G34" s="2" t="s">
        <v>180</v>
      </c>
    </row>
    <row r="35" spans="1:7" ht="15" customHeight="1">
      <c r="A35" t="s">
        <v>253</v>
      </c>
      <c r="B35">
        <v>233992</v>
      </c>
      <c r="C35" s="37"/>
      <c r="D35" t="s">
        <v>253</v>
      </c>
      <c r="E35">
        <v>23</v>
      </c>
      <c r="G35" s="2" t="s">
        <v>180</v>
      </c>
    </row>
    <row r="36" spans="1:7" ht="15" customHeight="1">
      <c r="A36" t="s">
        <v>245</v>
      </c>
      <c r="B36">
        <v>233506</v>
      </c>
      <c r="C36" s="37"/>
      <c r="D36" t="s">
        <v>245</v>
      </c>
      <c r="E36">
        <v>23</v>
      </c>
      <c r="G36" s="2" t="s">
        <v>180</v>
      </c>
    </row>
    <row r="37" spans="1:7" ht="15" customHeight="1">
      <c r="A37" t="s">
        <v>136</v>
      </c>
      <c r="B37">
        <v>233903</v>
      </c>
      <c r="C37" s="37"/>
      <c r="D37" t="s">
        <v>136</v>
      </c>
      <c r="E37">
        <v>23</v>
      </c>
      <c r="G37" s="2" t="s">
        <v>180</v>
      </c>
    </row>
    <row r="38" spans="1:7" ht="15" customHeight="1">
      <c r="A38" t="s">
        <v>229</v>
      </c>
      <c r="B38">
        <v>233118</v>
      </c>
      <c r="C38" s="37"/>
      <c r="D38" t="s">
        <v>229</v>
      </c>
      <c r="E38">
        <v>23</v>
      </c>
      <c r="G38" s="2" t="s">
        <v>180</v>
      </c>
    </row>
    <row r="39" spans="1:7" ht="15" customHeight="1">
      <c r="A39" t="s">
        <v>231</v>
      </c>
      <c r="B39">
        <v>233121</v>
      </c>
      <c r="C39" s="37"/>
      <c r="D39" t="s">
        <v>231</v>
      </c>
      <c r="E39">
        <v>23</v>
      </c>
      <c r="G39" s="2" t="s">
        <v>180</v>
      </c>
    </row>
    <row r="40" spans="1:7" ht="15" customHeight="1">
      <c r="A40" t="s">
        <v>232</v>
      </c>
      <c r="B40">
        <v>233122</v>
      </c>
      <c r="C40" s="37"/>
      <c r="D40" t="s">
        <v>232</v>
      </c>
      <c r="E40">
        <v>23</v>
      </c>
      <c r="G40" s="2" t="s">
        <v>180</v>
      </c>
    </row>
    <row r="41" spans="1:7" ht="15" customHeight="1">
      <c r="A41" t="s">
        <v>248</v>
      </c>
      <c r="B41">
        <v>233515</v>
      </c>
      <c r="C41" s="37"/>
      <c r="D41" t="s">
        <v>248</v>
      </c>
      <c r="E41">
        <v>23</v>
      </c>
      <c r="G41" s="2" t="s">
        <v>180</v>
      </c>
    </row>
    <row r="42" spans="1:7" ht="15" customHeight="1">
      <c r="A42" t="s">
        <v>135</v>
      </c>
      <c r="B42">
        <v>233119</v>
      </c>
      <c r="C42" s="37"/>
      <c r="D42" t="s">
        <v>135</v>
      </c>
      <c r="E42">
        <v>23</v>
      </c>
      <c r="G42" s="2" t="s">
        <v>180</v>
      </c>
    </row>
    <row r="43" spans="1:7" ht="15" customHeight="1">
      <c r="A43" t="s">
        <v>230</v>
      </c>
      <c r="B43">
        <v>233120</v>
      </c>
      <c r="C43" s="37"/>
      <c r="D43" t="s">
        <v>230</v>
      </c>
      <c r="E43">
        <v>23</v>
      </c>
      <c r="G43" s="2" t="s">
        <v>180</v>
      </c>
    </row>
    <row r="44" spans="1:7" ht="15" customHeight="1">
      <c r="A44" t="s">
        <v>137</v>
      </c>
      <c r="B44">
        <v>233141</v>
      </c>
      <c r="C44" s="37"/>
      <c r="D44" t="s">
        <v>137</v>
      </c>
      <c r="E44">
        <v>23</v>
      </c>
      <c r="G44" s="2" t="s">
        <v>180</v>
      </c>
    </row>
    <row r="45" spans="1:7" ht="15" customHeight="1">
      <c r="A45" t="s">
        <v>254</v>
      </c>
      <c r="B45">
        <v>233993</v>
      </c>
      <c r="C45" s="37"/>
      <c r="D45" t="s">
        <v>254</v>
      </c>
      <c r="E45">
        <v>23</v>
      </c>
      <c r="G45" s="2" t="s">
        <v>180</v>
      </c>
    </row>
    <row r="46" spans="1:7" ht="15" customHeight="1">
      <c r="A46" t="s">
        <v>239</v>
      </c>
      <c r="B46">
        <v>233150</v>
      </c>
      <c r="C46" s="37"/>
      <c r="D46" t="s">
        <v>239</v>
      </c>
      <c r="E46">
        <v>23</v>
      </c>
      <c r="G46" s="2" t="s">
        <v>180</v>
      </c>
    </row>
    <row r="47" spans="1:7" ht="15" customHeight="1">
      <c r="A47" t="s">
        <v>275</v>
      </c>
      <c r="B47">
        <v>233163</v>
      </c>
      <c r="C47" s="37"/>
      <c r="D47" t="s">
        <v>275</v>
      </c>
      <c r="E47">
        <v>23</v>
      </c>
      <c r="G47" s="2" t="s">
        <v>180</v>
      </c>
    </row>
    <row r="48" spans="1:7" ht="15" customHeight="1">
      <c r="A48" t="s">
        <v>148</v>
      </c>
      <c r="B48">
        <v>233125</v>
      </c>
      <c r="C48" s="37"/>
      <c r="D48" t="s">
        <v>148</v>
      </c>
      <c r="E48">
        <v>23</v>
      </c>
      <c r="G48" s="2" t="s">
        <v>180</v>
      </c>
    </row>
    <row r="49" spans="1:7" ht="15" customHeight="1">
      <c r="A49" t="s">
        <v>147</v>
      </c>
      <c r="B49">
        <v>233161</v>
      </c>
      <c r="C49" s="37"/>
      <c r="D49" t="s">
        <v>147</v>
      </c>
      <c r="E49">
        <v>23</v>
      </c>
      <c r="G49" s="2" t="s">
        <v>180</v>
      </c>
    </row>
    <row r="50" spans="1:7" ht="15" customHeight="1">
      <c r="A50" t="s">
        <v>233</v>
      </c>
      <c r="B50">
        <v>233124</v>
      </c>
      <c r="C50" s="37"/>
      <c r="D50" t="s">
        <v>233</v>
      </c>
      <c r="E50">
        <v>23</v>
      </c>
      <c r="G50" s="2" t="s">
        <v>180</v>
      </c>
    </row>
    <row r="51" spans="1:7" ht="15" customHeight="1">
      <c r="A51" t="s">
        <v>132</v>
      </c>
      <c r="B51">
        <v>233126</v>
      </c>
      <c r="C51" s="37"/>
      <c r="D51" t="s">
        <v>132</v>
      </c>
      <c r="E51">
        <v>23</v>
      </c>
      <c r="G51" s="2" t="s">
        <v>180</v>
      </c>
    </row>
    <row r="52" spans="1:7" ht="15" customHeight="1">
      <c r="A52" t="s">
        <v>234</v>
      </c>
      <c r="B52">
        <v>233127</v>
      </c>
      <c r="C52" s="37"/>
      <c r="D52" t="s">
        <v>234</v>
      </c>
      <c r="E52">
        <v>23</v>
      </c>
      <c r="G52" s="2" t="s">
        <v>180</v>
      </c>
    </row>
    <row r="53" spans="1:7" ht="15" customHeight="1">
      <c r="A53" t="s">
        <v>235</v>
      </c>
      <c r="B53">
        <v>233128</v>
      </c>
      <c r="C53" s="37"/>
      <c r="D53" t="s">
        <v>235</v>
      </c>
      <c r="E53">
        <v>23</v>
      </c>
      <c r="G53" s="2" t="s">
        <v>180</v>
      </c>
    </row>
    <row r="54" spans="1:7" ht="15" customHeight="1">
      <c r="A54" t="s">
        <v>131</v>
      </c>
      <c r="B54">
        <v>233904</v>
      </c>
      <c r="C54" s="37"/>
      <c r="D54" t="s">
        <v>131</v>
      </c>
      <c r="E54">
        <v>23</v>
      </c>
      <c r="G54" s="2" t="s">
        <v>180</v>
      </c>
    </row>
    <row r="55" spans="1:7" ht="15" customHeight="1">
      <c r="A55" t="s">
        <v>250</v>
      </c>
      <c r="B55">
        <v>233952</v>
      </c>
      <c r="C55" s="37"/>
      <c r="D55" t="s">
        <v>250</v>
      </c>
      <c r="E55">
        <v>23</v>
      </c>
      <c r="G55" s="2" t="s">
        <v>180</v>
      </c>
    </row>
    <row r="56" spans="1:7" ht="15" customHeight="1">
      <c r="A56" t="s">
        <v>129</v>
      </c>
      <c r="B56">
        <v>233105</v>
      </c>
      <c r="C56" s="37"/>
      <c r="D56" t="s">
        <v>129</v>
      </c>
      <c r="E56">
        <v>23</v>
      </c>
      <c r="G56" s="2" t="s">
        <v>180</v>
      </c>
    </row>
    <row r="57" spans="1:7" ht="15" customHeight="1">
      <c r="A57" t="s">
        <v>226</v>
      </c>
      <c r="B57">
        <v>233109</v>
      </c>
      <c r="C57" s="37"/>
      <c r="D57" t="s">
        <v>226</v>
      </c>
      <c r="E57">
        <v>23</v>
      </c>
      <c r="G57" s="2" t="s">
        <v>180</v>
      </c>
    </row>
    <row r="58" spans="1:7" ht="15" customHeight="1">
      <c r="A58" t="s">
        <v>228</v>
      </c>
      <c r="B58">
        <v>233111</v>
      </c>
      <c r="C58" s="37"/>
      <c r="D58" t="s">
        <v>228</v>
      </c>
      <c r="E58">
        <v>23</v>
      </c>
      <c r="G58" s="2" t="s">
        <v>180</v>
      </c>
    </row>
    <row r="59" spans="1:7" ht="15" customHeight="1">
      <c r="A59" t="s">
        <v>227</v>
      </c>
      <c r="B59">
        <v>233110</v>
      </c>
      <c r="C59" s="37"/>
      <c r="D59" t="s">
        <v>227</v>
      </c>
      <c r="E59">
        <v>23</v>
      </c>
      <c r="G59" s="2" t="s">
        <v>180</v>
      </c>
    </row>
    <row r="60" spans="1:7" ht="15" customHeight="1">
      <c r="A60" t="s">
        <v>224</v>
      </c>
      <c r="B60">
        <v>233107</v>
      </c>
      <c r="C60" s="37"/>
      <c r="D60" t="s">
        <v>224</v>
      </c>
      <c r="E60">
        <v>23</v>
      </c>
      <c r="G60" s="2" t="s">
        <v>180</v>
      </c>
    </row>
    <row r="61" spans="1:7" ht="15" customHeight="1">
      <c r="A61" t="s">
        <v>225</v>
      </c>
      <c r="B61">
        <v>233108</v>
      </c>
      <c r="C61" s="37"/>
      <c r="D61" t="s">
        <v>225</v>
      </c>
      <c r="E61">
        <v>23</v>
      </c>
      <c r="G61" s="2" t="s">
        <v>180</v>
      </c>
    </row>
    <row r="62" spans="1:7" ht="15" customHeight="1">
      <c r="A62" t="s">
        <v>223</v>
      </c>
      <c r="B62">
        <v>233106</v>
      </c>
      <c r="C62" s="37"/>
      <c r="D62" t="s">
        <v>223</v>
      </c>
      <c r="E62">
        <v>23</v>
      </c>
      <c r="G62" s="2" t="s">
        <v>180</v>
      </c>
    </row>
    <row r="63" spans="1:7" ht="15" customHeight="1">
      <c r="A63" t="s">
        <v>243</v>
      </c>
      <c r="B63">
        <v>233159</v>
      </c>
      <c r="C63" s="37"/>
      <c r="D63" t="s">
        <v>243</v>
      </c>
      <c r="E63">
        <v>23</v>
      </c>
      <c r="G63" s="2" t="s">
        <v>180</v>
      </c>
    </row>
    <row r="64" spans="1:7" ht="15" customHeight="1">
      <c r="A64" t="s">
        <v>276</v>
      </c>
      <c r="B64">
        <v>233136</v>
      </c>
      <c r="C64" s="37"/>
      <c r="D64" t="s">
        <v>276</v>
      </c>
      <c r="E64">
        <v>23</v>
      </c>
      <c r="G64" s="2" t="s">
        <v>180</v>
      </c>
    </row>
    <row r="65" spans="1:7" ht="15" customHeight="1">
      <c r="A65" t="s">
        <v>255</v>
      </c>
      <c r="B65">
        <v>233517</v>
      </c>
      <c r="C65" s="37"/>
      <c r="D65" t="s">
        <v>255</v>
      </c>
      <c r="E65">
        <v>23</v>
      </c>
      <c r="G65" s="2" t="s">
        <v>180</v>
      </c>
    </row>
    <row r="66" spans="1:7" ht="15" customHeight="1">
      <c r="A66" t="s">
        <v>277</v>
      </c>
      <c r="B66">
        <v>233519</v>
      </c>
      <c r="C66" s="37"/>
      <c r="D66" t="s">
        <v>277</v>
      </c>
      <c r="E66">
        <v>23</v>
      </c>
      <c r="G66" s="2" t="s">
        <v>180</v>
      </c>
    </row>
    <row r="67" spans="1:7" ht="15" customHeight="1">
      <c r="A67" t="s">
        <v>258</v>
      </c>
      <c r="B67">
        <v>233112</v>
      </c>
      <c r="C67" s="37"/>
      <c r="D67" t="s">
        <v>258</v>
      </c>
      <c r="E67">
        <v>23</v>
      </c>
      <c r="G67" s="2" t="s">
        <v>180</v>
      </c>
    </row>
    <row r="68" spans="1:7" ht="15" customHeight="1">
      <c r="A68" t="s">
        <v>259</v>
      </c>
      <c r="B68">
        <v>233518</v>
      </c>
      <c r="C68" s="37"/>
      <c r="D68" t="s">
        <v>259</v>
      </c>
      <c r="E68">
        <v>23</v>
      </c>
      <c r="G68" s="2" t="s">
        <v>180</v>
      </c>
    </row>
    <row r="69" spans="1:7" ht="15" customHeight="1">
      <c r="A69" t="s">
        <v>256</v>
      </c>
      <c r="B69">
        <v>233123</v>
      </c>
      <c r="C69" s="37"/>
      <c r="D69" t="s">
        <v>256</v>
      </c>
      <c r="E69">
        <v>23</v>
      </c>
      <c r="G69" s="2" t="s">
        <v>180</v>
      </c>
    </row>
    <row r="70" spans="1:7" ht="15" customHeight="1">
      <c r="A70" t="s">
        <v>260</v>
      </c>
      <c r="B70">
        <v>234151</v>
      </c>
      <c r="C70" s="37"/>
      <c r="D70" t="s">
        <v>260</v>
      </c>
      <c r="E70">
        <v>23</v>
      </c>
      <c r="G70" s="2" t="s">
        <v>180</v>
      </c>
    </row>
    <row r="71" spans="1:7" ht="15" customHeight="1">
      <c r="C71" s="37"/>
    </row>
  </sheetData>
  <phoneticPr fontId="3"/>
  <conditionalFormatting sqref="B1:B1048576">
    <cfRule type="duplicateValues" dxfId="12" priority="2"/>
  </conditionalFormatting>
  <conditionalFormatting sqref="B2:B69">
    <cfRule type="duplicateValues" dxfId="11" priority="1" stopIfTrue="1"/>
  </conditionalFormatting>
  <pageMargins left="0.78740157480314965" right="0.59055118110236227" top="0.78740157480314965" bottom="0.78740157480314965" header="0.51181102362204722" footer="0.51181102362204722"/>
  <pageSetup paperSize="13" orientation="landscape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90"/>
  <sheetViews>
    <sheetView topLeftCell="D1" workbookViewId="0">
      <selection activeCell="G5" sqref="G5"/>
    </sheetView>
  </sheetViews>
  <sheetFormatPr defaultRowHeight="15" customHeight="1"/>
  <cols>
    <col min="1" max="1" width="12.25" style="29" hidden="1" customWidth="1"/>
    <col min="2" max="2" width="9" style="36" hidden="1" customWidth="1"/>
    <col min="3" max="3" width="8.25" style="31" hidden="1" customWidth="1"/>
    <col min="4" max="16384" width="9" style="31"/>
  </cols>
  <sheetData>
    <row r="1" spans="1:3" s="29" customFormat="1" ht="15" customHeight="1">
      <c r="A1" s="29" t="s">
        <v>1</v>
      </c>
      <c r="B1" s="29" t="s">
        <v>2</v>
      </c>
    </row>
    <row r="2" spans="1:3" ht="15" customHeight="1">
      <c r="A2" s="30" t="s">
        <v>29</v>
      </c>
      <c r="B2" s="30">
        <v>1</v>
      </c>
      <c r="C2" s="30" t="s">
        <v>30</v>
      </c>
    </row>
    <row r="3" spans="1:3" ht="15" customHeight="1">
      <c r="A3" s="30" t="s">
        <v>31</v>
      </c>
      <c r="B3" s="30">
        <v>2</v>
      </c>
      <c r="C3" s="30" t="s">
        <v>32</v>
      </c>
    </row>
    <row r="4" spans="1:3" s="29" customFormat="1" ht="15" customHeight="1">
      <c r="A4" s="30" t="s">
        <v>33</v>
      </c>
      <c r="B4" s="30">
        <v>3</v>
      </c>
      <c r="C4" s="30" t="s">
        <v>34</v>
      </c>
    </row>
    <row r="5" spans="1:3" s="29" customFormat="1" ht="15" customHeight="1">
      <c r="A5" s="30" t="s">
        <v>35</v>
      </c>
      <c r="B5" s="30">
        <v>4</v>
      </c>
      <c r="C5" s="30" t="s">
        <v>36</v>
      </c>
    </row>
    <row r="6" spans="1:3" s="29" customFormat="1" ht="15" customHeight="1">
      <c r="A6" s="30" t="s">
        <v>37</v>
      </c>
      <c r="B6" s="30">
        <v>5</v>
      </c>
      <c r="C6" s="30" t="s">
        <v>38</v>
      </c>
    </row>
    <row r="7" spans="1:3" s="29" customFormat="1" ht="15" customHeight="1">
      <c r="A7" s="30" t="s">
        <v>39</v>
      </c>
      <c r="B7" s="30">
        <v>6</v>
      </c>
      <c r="C7" s="30" t="s">
        <v>40</v>
      </c>
    </row>
    <row r="8" spans="1:3" ht="15" customHeight="1">
      <c r="A8" s="30" t="s">
        <v>41</v>
      </c>
      <c r="B8" s="30">
        <v>7</v>
      </c>
      <c r="C8" s="30" t="s">
        <v>42</v>
      </c>
    </row>
    <row r="9" spans="1:3" ht="15" customHeight="1">
      <c r="A9" s="30" t="s">
        <v>43</v>
      </c>
      <c r="B9" s="30">
        <v>8</v>
      </c>
      <c r="C9" s="30" t="s">
        <v>44</v>
      </c>
    </row>
    <row r="10" spans="1:3" ht="15" customHeight="1">
      <c r="A10" s="30" t="s">
        <v>45</v>
      </c>
      <c r="B10" s="30">
        <v>9</v>
      </c>
      <c r="C10" s="30" t="s">
        <v>46</v>
      </c>
    </row>
    <row r="11" spans="1:3" ht="15" customHeight="1">
      <c r="A11" s="30" t="s">
        <v>47</v>
      </c>
      <c r="B11" s="30">
        <v>10</v>
      </c>
      <c r="C11" s="30" t="s">
        <v>48</v>
      </c>
    </row>
    <row r="12" spans="1:3" ht="15" customHeight="1">
      <c r="A12" s="30" t="s">
        <v>49</v>
      </c>
      <c r="B12" s="30">
        <v>11</v>
      </c>
      <c r="C12" s="30" t="s">
        <v>50</v>
      </c>
    </row>
    <row r="13" spans="1:3" ht="15" customHeight="1">
      <c r="A13" s="30" t="s">
        <v>51</v>
      </c>
      <c r="B13" s="30">
        <v>12</v>
      </c>
      <c r="C13" s="30" t="s">
        <v>52</v>
      </c>
    </row>
    <row r="14" spans="1:3" ht="15" customHeight="1">
      <c r="A14" s="30" t="s">
        <v>53</v>
      </c>
      <c r="B14" s="30">
        <v>13</v>
      </c>
      <c r="C14" s="30" t="s">
        <v>54</v>
      </c>
    </row>
    <row r="15" spans="1:3" ht="15" customHeight="1">
      <c r="A15" s="30" t="s">
        <v>55</v>
      </c>
      <c r="B15" s="30">
        <v>14</v>
      </c>
      <c r="C15" s="30" t="s">
        <v>56</v>
      </c>
    </row>
    <row r="16" spans="1:3" ht="15" customHeight="1">
      <c r="A16" s="30" t="s">
        <v>57</v>
      </c>
      <c r="B16" s="30">
        <v>15</v>
      </c>
      <c r="C16" s="30" t="s">
        <v>58</v>
      </c>
    </row>
    <row r="17" spans="1:3" ht="15" customHeight="1">
      <c r="A17" s="30" t="s">
        <v>59</v>
      </c>
      <c r="B17" s="30">
        <v>16</v>
      </c>
      <c r="C17" s="30" t="s">
        <v>60</v>
      </c>
    </row>
    <row r="18" spans="1:3" ht="15" customHeight="1">
      <c r="A18" s="30" t="s">
        <v>61</v>
      </c>
      <c r="B18" s="30">
        <v>17</v>
      </c>
      <c r="C18" s="30" t="s">
        <v>62</v>
      </c>
    </row>
    <row r="19" spans="1:3" ht="15" customHeight="1">
      <c r="A19" s="30" t="s">
        <v>63</v>
      </c>
      <c r="B19" s="30">
        <v>18</v>
      </c>
      <c r="C19" s="30" t="s">
        <v>64</v>
      </c>
    </row>
    <row r="20" spans="1:3" ht="15" customHeight="1">
      <c r="A20" s="30" t="s">
        <v>65</v>
      </c>
      <c r="B20" s="30">
        <v>19</v>
      </c>
      <c r="C20" s="30" t="s">
        <v>66</v>
      </c>
    </row>
    <row r="21" spans="1:3" ht="15" customHeight="1">
      <c r="A21" s="30" t="s">
        <v>67</v>
      </c>
      <c r="B21" s="30">
        <v>20</v>
      </c>
      <c r="C21" s="30" t="s">
        <v>68</v>
      </c>
    </row>
    <row r="22" spans="1:3" ht="15" customHeight="1">
      <c r="A22" s="30" t="s">
        <v>69</v>
      </c>
      <c r="B22" s="30">
        <v>21</v>
      </c>
      <c r="C22" s="30" t="s">
        <v>70</v>
      </c>
    </row>
    <row r="23" spans="1:3" ht="15" customHeight="1">
      <c r="A23" s="30" t="s">
        <v>71</v>
      </c>
      <c r="B23" s="30">
        <v>22</v>
      </c>
      <c r="C23" s="30" t="s">
        <v>72</v>
      </c>
    </row>
    <row r="24" spans="1:3" ht="15" customHeight="1">
      <c r="A24" s="30" t="s">
        <v>131</v>
      </c>
      <c r="B24" s="30">
        <v>23</v>
      </c>
      <c r="C24" s="30" t="s">
        <v>73</v>
      </c>
    </row>
    <row r="25" spans="1:3" ht="15" customHeight="1">
      <c r="A25" s="30" t="s">
        <v>74</v>
      </c>
      <c r="B25" s="30">
        <v>24</v>
      </c>
      <c r="C25" s="30" t="s">
        <v>75</v>
      </c>
    </row>
    <row r="26" spans="1:3" ht="15" customHeight="1">
      <c r="A26" s="30" t="s">
        <v>76</v>
      </c>
      <c r="B26" s="30">
        <v>25</v>
      </c>
      <c r="C26" s="30" t="s">
        <v>77</v>
      </c>
    </row>
    <row r="27" spans="1:3" ht="15" customHeight="1">
      <c r="A27" s="30" t="s">
        <v>78</v>
      </c>
      <c r="B27" s="30">
        <v>26</v>
      </c>
      <c r="C27" s="30" t="s">
        <v>79</v>
      </c>
    </row>
    <row r="28" spans="1:3" ht="15" customHeight="1">
      <c r="A28" s="30" t="s">
        <v>80</v>
      </c>
      <c r="B28" s="30">
        <v>27</v>
      </c>
      <c r="C28" s="30" t="s">
        <v>81</v>
      </c>
    </row>
    <row r="29" spans="1:3" ht="15" customHeight="1">
      <c r="A29" s="30" t="s">
        <v>82</v>
      </c>
      <c r="B29" s="30">
        <v>28</v>
      </c>
      <c r="C29" s="30" t="s">
        <v>83</v>
      </c>
    </row>
    <row r="30" spans="1:3" ht="15" customHeight="1">
      <c r="A30" s="30" t="s">
        <v>84</v>
      </c>
      <c r="B30" s="30">
        <v>29</v>
      </c>
      <c r="C30" s="30" t="s">
        <v>85</v>
      </c>
    </row>
    <row r="31" spans="1:3" ht="15" customHeight="1">
      <c r="A31" s="30" t="s">
        <v>86</v>
      </c>
      <c r="B31" s="30">
        <v>30</v>
      </c>
      <c r="C31" s="30" t="s">
        <v>87</v>
      </c>
    </row>
    <row r="32" spans="1:3" ht="15" customHeight="1">
      <c r="A32" s="30" t="s">
        <v>88</v>
      </c>
      <c r="B32" s="30">
        <v>31</v>
      </c>
      <c r="C32" s="30" t="s">
        <v>89</v>
      </c>
    </row>
    <row r="33" spans="1:3" ht="15" customHeight="1">
      <c r="A33" s="30" t="s">
        <v>90</v>
      </c>
      <c r="B33" s="30">
        <v>32</v>
      </c>
      <c r="C33" s="30" t="s">
        <v>91</v>
      </c>
    </row>
    <row r="34" spans="1:3" ht="15" customHeight="1">
      <c r="A34" s="30" t="s">
        <v>92</v>
      </c>
      <c r="B34" s="30">
        <v>33</v>
      </c>
      <c r="C34" s="30" t="s">
        <v>93</v>
      </c>
    </row>
    <row r="35" spans="1:3" ht="15" customHeight="1">
      <c r="A35" s="30" t="s">
        <v>94</v>
      </c>
      <c r="B35" s="30">
        <v>34</v>
      </c>
      <c r="C35" s="30" t="s">
        <v>95</v>
      </c>
    </row>
    <row r="36" spans="1:3" ht="15" customHeight="1">
      <c r="A36" s="30" t="s">
        <v>96</v>
      </c>
      <c r="B36" s="30">
        <v>35</v>
      </c>
      <c r="C36" s="30" t="s">
        <v>97</v>
      </c>
    </row>
    <row r="37" spans="1:3" ht="15" customHeight="1">
      <c r="A37" s="30" t="s">
        <v>98</v>
      </c>
      <c r="B37" s="30">
        <v>36</v>
      </c>
      <c r="C37" s="30" t="s">
        <v>99</v>
      </c>
    </row>
    <row r="38" spans="1:3" ht="15" customHeight="1">
      <c r="A38" s="30" t="s">
        <v>100</v>
      </c>
      <c r="B38" s="30">
        <v>37</v>
      </c>
      <c r="C38" s="30" t="s">
        <v>101</v>
      </c>
    </row>
    <row r="39" spans="1:3" ht="15" customHeight="1">
      <c r="A39" s="30" t="s">
        <v>102</v>
      </c>
      <c r="B39" s="30">
        <v>38</v>
      </c>
      <c r="C39" s="30" t="s">
        <v>103</v>
      </c>
    </row>
    <row r="40" spans="1:3" ht="15" customHeight="1">
      <c r="A40" s="30" t="s">
        <v>104</v>
      </c>
      <c r="B40" s="30">
        <v>39</v>
      </c>
      <c r="C40" s="30" t="s">
        <v>105</v>
      </c>
    </row>
    <row r="41" spans="1:3" ht="15" customHeight="1">
      <c r="A41" s="30" t="s">
        <v>106</v>
      </c>
      <c r="B41" s="30">
        <v>40</v>
      </c>
      <c r="C41" s="30" t="s">
        <v>107</v>
      </c>
    </row>
    <row r="42" spans="1:3" ht="15" customHeight="1">
      <c r="A42" s="30" t="s">
        <v>108</v>
      </c>
      <c r="B42" s="30">
        <v>41</v>
      </c>
      <c r="C42" s="30" t="s">
        <v>109</v>
      </c>
    </row>
    <row r="43" spans="1:3" ht="15" customHeight="1">
      <c r="A43" s="30" t="s">
        <v>110</v>
      </c>
      <c r="B43" s="30">
        <v>42</v>
      </c>
      <c r="C43" s="30" t="s">
        <v>111</v>
      </c>
    </row>
    <row r="44" spans="1:3" ht="15" customHeight="1">
      <c r="A44" s="30" t="s">
        <v>112</v>
      </c>
      <c r="B44" s="30">
        <v>43</v>
      </c>
      <c r="C44" s="30" t="s">
        <v>113</v>
      </c>
    </row>
    <row r="45" spans="1:3" ht="15" customHeight="1">
      <c r="A45" s="30" t="s">
        <v>114</v>
      </c>
      <c r="B45" s="30">
        <v>44</v>
      </c>
      <c r="C45" s="30" t="s">
        <v>115</v>
      </c>
    </row>
    <row r="46" spans="1:3" ht="15" customHeight="1">
      <c r="A46" s="30" t="s">
        <v>116</v>
      </c>
      <c r="B46" s="30">
        <v>45</v>
      </c>
      <c r="C46" s="30" t="s">
        <v>117</v>
      </c>
    </row>
    <row r="47" spans="1:3" ht="15" customHeight="1">
      <c r="A47" s="30" t="s">
        <v>118</v>
      </c>
      <c r="B47" s="30">
        <v>46</v>
      </c>
      <c r="C47" s="30" t="s">
        <v>119</v>
      </c>
    </row>
    <row r="48" spans="1:3" ht="15" customHeight="1">
      <c r="A48" s="30" t="s">
        <v>120</v>
      </c>
      <c r="B48" s="30">
        <v>47</v>
      </c>
      <c r="C48" s="30" t="s">
        <v>121</v>
      </c>
    </row>
    <row r="49" spans="1:3" ht="15" customHeight="1">
      <c r="A49" s="30" t="s">
        <v>122</v>
      </c>
      <c r="B49" s="30">
        <v>48</v>
      </c>
      <c r="C49" s="30" t="s">
        <v>123</v>
      </c>
    </row>
    <row r="50" spans="1:3" ht="15" customHeight="1">
      <c r="A50" s="30" t="s">
        <v>20</v>
      </c>
      <c r="B50" s="30">
        <v>100</v>
      </c>
      <c r="C50" s="30"/>
    </row>
    <row r="51" spans="1:3" ht="15" customHeight="1">
      <c r="A51" s="32" t="s">
        <v>177</v>
      </c>
      <c r="B51" s="30">
        <v>101</v>
      </c>
      <c r="C51" s="30"/>
    </row>
    <row r="52" spans="1:3" ht="15" customHeight="1">
      <c r="A52" s="30" t="s">
        <v>21</v>
      </c>
      <c r="B52" s="30">
        <v>102</v>
      </c>
      <c r="C52" s="30"/>
    </row>
    <row r="53" spans="1:3" ht="15" customHeight="1">
      <c r="A53" s="30" t="s">
        <v>22</v>
      </c>
      <c r="B53" s="30">
        <v>103</v>
      </c>
      <c r="C53" s="30"/>
    </row>
    <row r="54" spans="1:3" ht="15" customHeight="1">
      <c r="A54" s="30" t="s">
        <v>129</v>
      </c>
      <c r="B54" s="30">
        <v>104</v>
      </c>
      <c r="C54" s="30"/>
    </row>
    <row r="55" spans="1:3" ht="15" customHeight="1">
      <c r="A55" s="30" t="s">
        <v>124</v>
      </c>
      <c r="B55" s="30">
        <v>105</v>
      </c>
      <c r="C55" s="30"/>
    </row>
    <row r="56" spans="1:3" ht="15" customHeight="1">
      <c r="A56" s="30" t="s">
        <v>9</v>
      </c>
      <c r="B56" s="30">
        <v>106</v>
      </c>
      <c r="C56" s="30"/>
    </row>
    <row r="57" spans="1:3" ht="15" customHeight="1">
      <c r="A57" s="30" t="s">
        <v>11</v>
      </c>
      <c r="B57" s="30">
        <v>107</v>
      </c>
      <c r="C57" s="30"/>
    </row>
    <row r="58" spans="1:3" ht="15" customHeight="1">
      <c r="A58" s="30" t="s">
        <v>23</v>
      </c>
      <c r="B58" s="30">
        <v>108</v>
      </c>
      <c r="C58" s="30"/>
    </row>
    <row r="59" spans="1:3" ht="15" customHeight="1">
      <c r="A59" s="30" t="s">
        <v>10</v>
      </c>
      <c r="B59" s="30">
        <v>109</v>
      </c>
      <c r="C59" s="30"/>
    </row>
    <row r="60" spans="1:3" ht="15" customHeight="1">
      <c r="A60" s="30"/>
      <c r="B60" s="30"/>
      <c r="C60" s="30"/>
    </row>
    <row r="61" spans="1:3" ht="15" customHeight="1">
      <c r="A61" s="30"/>
      <c r="B61" s="30"/>
      <c r="C61" s="30"/>
    </row>
    <row r="62" spans="1:3" ht="15" customHeight="1">
      <c r="A62" s="30"/>
      <c r="B62" s="30"/>
      <c r="C62" s="30"/>
    </row>
    <row r="63" spans="1:3" ht="15" customHeight="1">
      <c r="A63" s="30" t="s">
        <v>12</v>
      </c>
      <c r="B63" s="30">
        <v>113</v>
      </c>
      <c r="C63" s="30"/>
    </row>
    <row r="64" spans="1:3" ht="15" customHeight="1">
      <c r="A64" s="30"/>
      <c r="B64" s="30"/>
      <c r="C64" s="30"/>
    </row>
    <row r="65" spans="1:3" ht="15" customHeight="1">
      <c r="A65" s="30" t="s">
        <v>24</v>
      </c>
      <c r="B65" s="30">
        <v>115</v>
      </c>
      <c r="C65" s="30"/>
    </row>
    <row r="66" spans="1:3" ht="15" customHeight="1">
      <c r="A66" s="30" t="s">
        <v>16</v>
      </c>
      <c r="B66" s="30">
        <v>116</v>
      </c>
      <c r="C66" s="30"/>
    </row>
    <row r="67" spans="1:3" ht="15" customHeight="1">
      <c r="A67" s="30" t="s">
        <v>17</v>
      </c>
      <c r="B67" s="30">
        <v>117</v>
      </c>
      <c r="C67" s="30"/>
    </row>
    <row r="68" spans="1:3" ht="15" customHeight="1">
      <c r="A68" s="30" t="s">
        <v>18</v>
      </c>
      <c r="B68" s="30">
        <v>118</v>
      </c>
      <c r="C68" s="30"/>
    </row>
    <row r="69" spans="1:3" ht="15" customHeight="1">
      <c r="A69" s="30" t="s">
        <v>178</v>
      </c>
      <c r="B69" s="30">
        <v>119</v>
      </c>
      <c r="C69" s="30"/>
    </row>
    <row r="70" spans="1:3" ht="15" customHeight="1">
      <c r="A70" s="30" t="s">
        <v>179</v>
      </c>
      <c r="B70" s="30">
        <v>120</v>
      </c>
      <c r="C70" s="30"/>
    </row>
    <row r="71" spans="1:3" ht="15" customHeight="1">
      <c r="A71" s="30" t="s">
        <v>13</v>
      </c>
      <c r="B71" s="30">
        <v>121</v>
      </c>
      <c r="C71" s="30"/>
    </row>
    <row r="72" spans="1:3" ht="15" customHeight="1">
      <c r="A72" s="30" t="s">
        <v>19</v>
      </c>
      <c r="B72" s="30">
        <v>122</v>
      </c>
      <c r="C72" s="30"/>
    </row>
    <row r="73" spans="1:3" ht="15" customHeight="1">
      <c r="A73" s="30" t="s">
        <v>26</v>
      </c>
      <c r="B73" s="30">
        <v>123</v>
      </c>
      <c r="C73" s="30"/>
    </row>
    <row r="74" spans="1:3" ht="15" customHeight="1">
      <c r="A74" s="30" t="s">
        <v>25</v>
      </c>
      <c r="B74" s="30">
        <v>124</v>
      </c>
      <c r="C74" s="30"/>
    </row>
    <row r="75" spans="1:3" ht="15" customHeight="1">
      <c r="A75" s="30" t="s">
        <v>14</v>
      </c>
      <c r="B75" s="30">
        <v>125</v>
      </c>
      <c r="C75" s="30"/>
    </row>
    <row r="76" spans="1:3" ht="15" customHeight="1">
      <c r="A76" s="30" t="s">
        <v>125</v>
      </c>
      <c r="B76" s="30">
        <v>126</v>
      </c>
      <c r="C76" s="30"/>
    </row>
    <row r="77" spans="1:3" ht="15" customHeight="1">
      <c r="A77" s="30" t="s">
        <v>15</v>
      </c>
      <c r="B77" s="30">
        <v>127</v>
      </c>
      <c r="C77" s="30"/>
    </row>
    <row r="78" spans="1:3" ht="15" customHeight="1">
      <c r="A78" s="30" t="s">
        <v>27</v>
      </c>
      <c r="B78" s="30">
        <v>128</v>
      </c>
      <c r="C78" s="30"/>
    </row>
    <row r="79" spans="1:3" s="35" customFormat="1" ht="15" customHeight="1">
      <c r="A79" s="33"/>
      <c r="B79" s="34">
        <v>129</v>
      </c>
      <c r="C79" s="34"/>
    </row>
    <row r="80" spans="1:3" s="35" customFormat="1" ht="15" customHeight="1">
      <c r="A80" s="33"/>
      <c r="B80" s="34">
        <v>130</v>
      </c>
      <c r="C80" s="34"/>
    </row>
    <row r="81" spans="1:3" s="35" customFormat="1" ht="15" customHeight="1">
      <c r="A81" s="33"/>
      <c r="B81" s="34">
        <v>131</v>
      </c>
      <c r="C81" s="34"/>
    </row>
    <row r="82" spans="1:3" s="35" customFormat="1" ht="15" customHeight="1">
      <c r="A82" s="28"/>
      <c r="B82" s="34">
        <v>132</v>
      </c>
      <c r="C82" s="34"/>
    </row>
    <row r="83" spans="1:3" s="35" customFormat="1" ht="15" customHeight="1">
      <c r="A83" s="28"/>
      <c r="B83" s="34">
        <v>133</v>
      </c>
      <c r="C83" s="34"/>
    </row>
    <row r="84" spans="1:3" s="35" customFormat="1" ht="15" customHeight="1">
      <c r="A84" s="33"/>
      <c r="B84" s="34">
        <v>134</v>
      </c>
      <c r="C84" s="34"/>
    </row>
    <row r="85" spans="1:3" s="35" customFormat="1" ht="15" customHeight="1">
      <c r="A85" s="28"/>
      <c r="B85" s="34"/>
      <c r="C85" s="34"/>
    </row>
    <row r="86" spans="1:3" s="35" customFormat="1" ht="15" customHeight="1">
      <c r="A86" s="28"/>
      <c r="B86" s="34"/>
      <c r="C86" s="34"/>
    </row>
    <row r="87" spans="1:3" s="35" customFormat="1" ht="15" customHeight="1">
      <c r="A87" s="28"/>
      <c r="B87" s="34"/>
      <c r="C87" s="34"/>
    </row>
    <row r="88" spans="1:3" s="35" customFormat="1" ht="15" customHeight="1">
      <c r="A88" s="28"/>
      <c r="B88" s="34"/>
      <c r="C88" s="34"/>
    </row>
    <row r="89" spans="1:3" s="35" customFormat="1" ht="15" customHeight="1">
      <c r="A89" s="34"/>
      <c r="B89" s="34"/>
      <c r="C89" s="34"/>
    </row>
    <row r="90" spans="1:3" s="35" customFormat="1" ht="15" customHeight="1">
      <c r="A90" s="34"/>
      <c r="B90" s="34"/>
      <c r="C90" s="34"/>
    </row>
  </sheetData>
  <phoneticPr fontId="3"/>
  <pageMargins left="0.78740157480314965" right="0.59055118110236227" top="0.78740157480314965" bottom="0.78740157480314965" header="0.51181102362204722" footer="0.51181102362204722"/>
  <pageSetup paperSize="13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国体1次</vt:lpstr>
      <vt:lpstr>振込票貼付用紙1</vt:lpstr>
      <vt:lpstr>所属コード</vt:lpstr>
      <vt:lpstr>所属地コード</vt:lpstr>
      <vt:lpstr>国体1次!Print_Area</vt:lpstr>
      <vt:lpstr>振込票貼付用紙1!Print_Area</vt:lpstr>
      <vt:lpstr>国体1次!Print_Titles</vt:lpstr>
    </vt:vector>
  </TitlesOfParts>
  <Company>三重陸上競技協会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2018高校申込ver1.4</dc:title>
  <dc:creator>三重陸上競技協会情報部</dc:creator>
  <cp:lastModifiedBy>NANS21</cp:lastModifiedBy>
  <cp:lastPrinted>2018-03-23T21:57:26Z</cp:lastPrinted>
  <dcterms:created xsi:type="dcterms:W3CDTF">2003-01-04T11:51:22Z</dcterms:created>
  <dcterms:modified xsi:type="dcterms:W3CDTF">2019-02-25T06:36:12Z</dcterms:modified>
</cp:coreProperties>
</file>